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Suzy Dowell\Dropbox\Skyview Home and School\Treasurer\"/>
    </mc:Choice>
  </mc:AlternateContent>
  <bookViews>
    <workbookView xWindow="0" yWindow="0" windowWidth="25785" windowHeight="11970"/>
  </bookViews>
  <sheets>
    <sheet name="Fundraising" sheetId="7" r:id="rId1"/>
    <sheet name="Detail" sheetId="1" state="hidden" r:id="rId2"/>
    <sheet name="Budgeted Expenses" sheetId="5" r:id="rId3"/>
    <sheet name="MCC IRS" sheetId="19" state="hidden" r:id="rId4"/>
    <sheet name="Teacher Allowance" sheetId="8" state="hidden" r:id="rId5"/>
  </sheets>
  <definedNames>
    <definedName name="_xlnm.Print_Area" localSheetId="2">'Budgeted Expenses'!$A$1:$G$62</definedName>
    <definedName name="_xlnm.Print_Area" localSheetId="1">Detail!$A$1:$A$178</definedName>
    <definedName name="_xlnm.Print_Area" localSheetId="4">'Teacher Allowance'!#REF!</definedName>
    <definedName name="_xlnm.Print_Titles" localSheetId="1">Detail!$1:$2</definedName>
  </definedNames>
  <calcPr calcId="171027"/>
</workbook>
</file>

<file path=xl/calcChain.xml><?xml version="1.0" encoding="utf-8"?>
<calcChain xmlns="http://schemas.openxmlformats.org/spreadsheetml/2006/main">
  <c r="E21" i="7" l="1"/>
  <c r="M109" i="19" l="1"/>
  <c r="M110" i="19"/>
  <c r="M111" i="19"/>
  <c r="M112" i="19"/>
  <c r="M113" i="19"/>
  <c r="M114" i="19"/>
  <c r="M115" i="19"/>
  <c r="M116" i="19"/>
  <c r="M117" i="19"/>
  <c r="M118" i="19"/>
  <c r="M119" i="19"/>
  <c r="M120" i="19"/>
  <c r="M122" i="19"/>
  <c r="M123" i="19"/>
  <c r="M124" i="19"/>
  <c r="M125" i="19"/>
  <c r="M126" i="19"/>
  <c r="M127" i="19"/>
  <c r="M128" i="19"/>
  <c r="M129" i="19"/>
  <c r="M130" i="19"/>
  <c r="M131" i="19"/>
  <c r="M132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1" i="19"/>
  <c r="M152" i="19"/>
  <c r="M154" i="19"/>
  <c r="M155" i="19"/>
  <c r="M157" i="19"/>
  <c r="M158" i="19"/>
  <c r="M159" i="19"/>
  <c r="M160" i="19"/>
  <c r="M161" i="19"/>
  <c r="M162" i="19"/>
  <c r="M163" i="19"/>
  <c r="M164" i="19"/>
  <c r="M166" i="19"/>
  <c r="M167" i="19"/>
  <c r="M168" i="19"/>
  <c r="M169" i="19"/>
  <c r="M170" i="19"/>
  <c r="M171" i="19"/>
  <c r="M172" i="19"/>
  <c r="M173" i="19"/>
  <c r="M174" i="19"/>
  <c r="M175" i="19"/>
  <c r="M176" i="19"/>
  <c r="M177" i="19"/>
  <c r="M178" i="19"/>
  <c r="M17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3" i="19"/>
  <c r="M34" i="19"/>
  <c r="M35" i="19"/>
  <c r="M36" i="19"/>
  <c r="M37" i="19"/>
  <c r="M38" i="19"/>
  <c r="M39" i="19"/>
  <c r="M40" i="19"/>
  <c r="M41" i="19"/>
  <c r="M42" i="19"/>
  <c r="M43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2" i="19"/>
  <c r="M63" i="19"/>
  <c r="M64" i="19"/>
  <c r="M65" i="19"/>
  <c r="M66" i="19"/>
  <c r="M68" i="19"/>
  <c r="M69" i="19"/>
  <c r="M70" i="19"/>
  <c r="M71" i="19"/>
  <c r="M72" i="19"/>
  <c r="M73" i="19"/>
  <c r="M74" i="19"/>
  <c r="M75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B19" i="1"/>
  <c r="B19" i="19" s="1"/>
  <c r="M62" i="1"/>
  <c r="D35" i="5" s="1"/>
  <c r="E35" i="5" s="1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07" i="19"/>
  <c r="M106" i="19"/>
  <c r="M105" i="19"/>
  <c r="M104" i="19"/>
  <c r="M103" i="19"/>
  <c r="M102" i="19"/>
  <c r="M101" i="19"/>
  <c r="M100" i="19"/>
  <c r="M99" i="19"/>
  <c r="M98" i="19"/>
  <c r="M97" i="19"/>
  <c r="M96" i="19"/>
  <c r="O9" i="8"/>
  <c r="P9" i="8" s="1"/>
  <c r="O10" i="8"/>
  <c r="P10" i="8" s="1"/>
  <c r="O11" i="8"/>
  <c r="P11" i="8" s="1"/>
  <c r="O12" i="8"/>
  <c r="P12" i="8"/>
  <c r="O13" i="8"/>
  <c r="O28" i="8" s="1"/>
  <c r="P13" i="8"/>
  <c r="O14" i="8"/>
  <c r="P14" i="8" s="1"/>
  <c r="O15" i="8"/>
  <c r="P15" i="8"/>
  <c r="O16" i="8"/>
  <c r="P16" i="8" s="1"/>
  <c r="O17" i="8"/>
  <c r="P17" i="8" s="1"/>
  <c r="O18" i="8"/>
  <c r="P18" i="8" s="1"/>
  <c r="O19" i="8"/>
  <c r="P19" i="8"/>
  <c r="O20" i="8"/>
  <c r="P20" i="8" s="1"/>
  <c r="O21" i="8"/>
  <c r="P21" i="8" s="1"/>
  <c r="O22" i="8"/>
  <c r="P22" i="8" s="1"/>
  <c r="O23" i="8"/>
  <c r="P23" i="8" s="1"/>
  <c r="O24" i="8"/>
  <c r="P24" i="8" s="1"/>
  <c r="O25" i="8"/>
  <c r="P25" i="8" s="1"/>
  <c r="O26" i="8"/>
  <c r="P26" i="8" s="1"/>
  <c r="O27" i="8"/>
  <c r="P27" i="8" s="1"/>
  <c r="B28" i="8"/>
  <c r="M26" i="1"/>
  <c r="D11" i="5" s="1"/>
  <c r="E11" i="5" s="1"/>
  <c r="C174" i="1"/>
  <c r="C180" i="19" s="1"/>
  <c r="D174" i="1"/>
  <c r="D180" i="19"/>
  <c r="E174" i="1"/>
  <c r="E180" i="19" s="1"/>
  <c r="F174" i="1"/>
  <c r="F180" i="19" s="1"/>
  <c r="G174" i="1"/>
  <c r="G180" i="19" s="1"/>
  <c r="H174" i="1"/>
  <c r="H180" i="19"/>
  <c r="I174" i="1"/>
  <c r="I180" i="19" s="1"/>
  <c r="J174" i="1"/>
  <c r="J180" i="19" s="1"/>
  <c r="K174" i="1"/>
  <c r="K180" i="19" s="1"/>
  <c r="L174" i="1"/>
  <c r="L180" i="19"/>
  <c r="B174" i="1"/>
  <c r="B180" i="19" s="1"/>
  <c r="C160" i="1"/>
  <c r="C165" i="19" s="1"/>
  <c r="D160" i="1"/>
  <c r="D165" i="19" s="1"/>
  <c r="E160" i="1"/>
  <c r="E165" i="19" s="1"/>
  <c r="F160" i="1"/>
  <c r="F165" i="19" s="1"/>
  <c r="G160" i="1"/>
  <c r="G165" i="19" s="1"/>
  <c r="H160" i="1"/>
  <c r="H165" i="19" s="1"/>
  <c r="I160" i="1"/>
  <c r="I165" i="19" s="1"/>
  <c r="J160" i="1"/>
  <c r="J165" i="19" s="1"/>
  <c r="K160" i="1"/>
  <c r="K165" i="19" s="1"/>
  <c r="L160" i="1"/>
  <c r="L165" i="19" s="1"/>
  <c r="B160" i="1"/>
  <c r="B165" i="19" s="1"/>
  <c r="M144" i="1"/>
  <c r="F31" i="5"/>
  <c r="C145" i="1"/>
  <c r="C150" i="19" s="1"/>
  <c r="D145" i="1"/>
  <c r="D150" i="19" s="1"/>
  <c r="E145" i="1"/>
  <c r="E150" i="19" s="1"/>
  <c r="F145" i="1"/>
  <c r="F150" i="19" s="1"/>
  <c r="G145" i="1"/>
  <c r="G150" i="19" s="1"/>
  <c r="H145" i="1"/>
  <c r="H150" i="19" s="1"/>
  <c r="I145" i="1"/>
  <c r="I150" i="19" s="1"/>
  <c r="J145" i="1"/>
  <c r="J150" i="19" s="1"/>
  <c r="K145" i="1"/>
  <c r="K150" i="19" s="1"/>
  <c r="B129" i="1"/>
  <c r="B133" i="19" s="1"/>
  <c r="B145" i="1"/>
  <c r="B150" i="19" s="1"/>
  <c r="C129" i="1"/>
  <c r="C133" i="19" s="1"/>
  <c r="D129" i="1"/>
  <c r="D133" i="19" s="1"/>
  <c r="E129" i="1"/>
  <c r="E133" i="19" s="1"/>
  <c r="F129" i="1"/>
  <c r="G129" i="1"/>
  <c r="G133" i="19" s="1"/>
  <c r="H129" i="1"/>
  <c r="H133" i="19" s="1"/>
  <c r="I129" i="1"/>
  <c r="I133" i="19" s="1"/>
  <c r="J129" i="1"/>
  <c r="J133" i="19" s="1"/>
  <c r="K129" i="1"/>
  <c r="K133" i="19"/>
  <c r="L129" i="1"/>
  <c r="L133" i="19"/>
  <c r="C117" i="1"/>
  <c r="C121" i="19"/>
  <c r="D117" i="1"/>
  <c r="D121" i="19" s="1"/>
  <c r="E117" i="1"/>
  <c r="E121" i="19"/>
  <c r="F117" i="1"/>
  <c r="F121" i="19"/>
  <c r="G117" i="1"/>
  <c r="G121" i="19" s="1"/>
  <c r="H117" i="1"/>
  <c r="H121" i="19" s="1"/>
  <c r="I117" i="1"/>
  <c r="I121" i="19" s="1"/>
  <c r="J117" i="1"/>
  <c r="J121" i="19" s="1"/>
  <c r="K117" i="1"/>
  <c r="K121" i="19" s="1"/>
  <c r="L117" i="1"/>
  <c r="L121" i="19"/>
  <c r="B117" i="1"/>
  <c r="B121" i="19" s="1"/>
  <c r="C105" i="1"/>
  <c r="C108" i="19" s="1"/>
  <c r="D105" i="1"/>
  <c r="D108" i="19" s="1"/>
  <c r="E105" i="1"/>
  <c r="F105" i="1"/>
  <c r="F108" i="19"/>
  <c r="G105" i="1"/>
  <c r="G108" i="19" s="1"/>
  <c r="H105" i="1"/>
  <c r="H108" i="19" s="1"/>
  <c r="I105" i="1"/>
  <c r="J105" i="1"/>
  <c r="J108" i="19" s="1"/>
  <c r="K105" i="1"/>
  <c r="K108" i="19" s="1"/>
  <c r="L105" i="1"/>
  <c r="L108" i="19"/>
  <c r="B105" i="1"/>
  <c r="B108" i="19" s="1"/>
  <c r="M77" i="1"/>
  <c r="D50" i="5" s="1"/>
  <c r="E50" i="5" s="1"/>
  <c r="M78" i="1"/>
  <c r="D51" i="5" s="1"/>
  <c r="E51" i="5" s="1"/>
  <c r="M79" i="1"/>
  <c r="D52" i="5" s="1"/>
  <c r="E52" i="5" s="1"/>
  <c r="M80" i="1"/>
  <c r="D53" i="5" s="1"/>
  <c r="E53" i="5" s="1"/>
  <c r="M81" i="1"/>
  <c r="D54" i="5" s="1"/>
  <c r="E54" i="5" s="1"/>
  <c r="M82" i="1"/>
  <c r="D55" i="5" s="1"/>
  <c r="E55" i="5" s="1"/>
  <c r="M83" i="1"/>
  <c r="D56" i="5" s="1"/>
  <c r="E56" i="5" s="1"/>
  <c r="M84" i="1"/>
  <c r="D57" i="5"/>
  <c r="E57" i="5" s="1"/>
  <c r="M85" i="1"/>
  <c r="D58" i="5" s="1"/>
  <c r="E58" i="5" s="1"/>
  <c r="M86" i="1"/>
  <c r="D59" i="5" s="1"/>
  <c r="E59" i="5" s="1"/>
  <c r="M87" i="1"/>
  <c r="D60" i="5" s="1"/>
  <c r="E60" i="5" s="1"/>
  <c r="C74" i="1"/>
  <c r="C76" i="19"/>
  <c r="D74" i="1"/>
  <c r="D76" i="19" s="1"/>
  <c r="E74" i="1"/>
  <c r="E76" i="19" s="1"/>
  <c r="F74" i="1"/>
  <c r="F76" i="19" s="1"/>
  <c r="G74" i="1"/>
  <c r="G76" i="19" s="1"/>
  <c r="H74" i="1"/>
  <c r="H76" i="19" s="1"/>
  <c r="I74" i="1"/>
  <c r="I76" i="19"/>
  <c r="J74" i="1"/>
  <c r="J76" i="19"/>
  <c r="K74" i="1"/>
  <c r="K76" i="19"/>
  <c r="L74" i="1"/>
  <c r="L76" i="19" s="1"/>
  <c r="B74" i="1"/>
  <c r="B76" i="19"/>
  <c r="M76" i="19" s="1"/>
  <c r="C65" i="1"/>
  <c r="C67" i="19"/>
  <c r="D65" i="1"/>
  <c r="D67" i="19" s="1"/>
  <c r="E65" i="1"/>
  <c r="E67" i="19" s="1"/>
  <c r="F65" i="1"/>
  <c r="F67" i="19"/>
  <c r="G65" i="1"/>
  <c r="G67" i="19"/>
  <c r="H65" i="1"/>
  <c r="H67" i="19" s="1"/>
  <c r="I65" i="1"/>
  <c r="I67" i="19" s="1"/>
  <c r="J65" i="1"/>
  <c r="J67" i="19" s="1"/>
  <c r="K65" i="1"/>
  <c r="K67" i="19" s="1"/>
  <c r="L65" i="1"/>
  <c r="L67" i="19" s="1"/>
  <c r="B65" i="1"/>
  <c r="C59" i="1"/>
  <c r="C61" i="19"/>
  <c r="D59" i="1"/>
  <c r="D61" i="19" s="1"/>
  <c r="E59" i="1"/>
  <c r="E61" i="19" s="1"/>
  <c r="F59" i="1"/>
  <c r="F61" i="19" s="1"/>
  <c r="G59" i="1"/>
  <c r="G61" i="19"/>
  <c r="H59" i="1"/>
  <c r="H61" i="19" s="1"/>
  <c r="I59" i="1"/>
  <c r="I61" i="19" s="1"/>
  <c r="J59" i="1"/>
  <c r="J61" i="19" s="1"/>
  <c r="K59" i="1"/>
  <c r="K61" i="19" s="1"/>
  <c r="L59" i="1"/>
  <c r="L61" i="19" s="1"/>
  <c r="B59" i="1"/>
  <c r="B61" i="19" s="1"/>
  <c r="M45" i="1"/>
  <c r="D18" i="5"/>
  <c r="E18" i="5" s="1"/>
  <c r="M34" i="1"/>
  <c r="D19" i="7" s="1"/>
  <c r="M35" i="1"/>
  <c r="D20" i="7" s="1"/>
  <c r="M36" i="1"/>
  <c r="D21" i="7" s="1"/>
  <c r="M37" i="1"/>
  <c r="D22" i="7" s="1"/>
  <c r="M38" i="1"/>
  <c r="D23" i="7" s="1"/>
  <c r="M39" i="1"/>
  <c r="D24" i="7"/>
  <c r="M40" i="1"/>
  <c r="D25" i="7"/>
  <c r="M41" i="1"/>
  <c r="D26" i="7" s="1"/>
  <c r="F26" i="7" s="1"/>
  <c r="C43" i="1"/>
  <c r="C44" i="19"/>
  <c r="D43" i="1"/>
  <c r="D44" i="19"/>
  <c r="E43" i="1"/>
  <c r="E44" i="19"/>
  <c r="F43" i="1"/>
  <c r="F44" i="19" s="1"/>
  <c r="G43" i="1"/>
  <c r="G44" i="19" s="1"/>
  <c r="H43" i="1"/>
  <c r="H44" i="19" s="1"/>
  <c r="I43" i="1"/>
  <c r="I44" i="19" s="1"/>
  <c r="J43" i="1"/>
  <c r="J44" i="19"/>
  <c r="K43" i="1"/>
  <c r="K44" i="19" s="1"/>
  <c r="L43" i="1"/>
  <c r="L44" i="19"/>
  <c r="B43" i="1"/>
  <c r="B44" i="19" s="1"/>
  <c r="C31" i="1"/>
  <c r="C32" i="19" s="1"/>
  <c r="D31" i="1"/>
  <c r="E31" i="1"/>
  <c r="E32" i="19" s="1"/>
  <c r="F31" i="1"/>
  <c r="F32" i="19" s="1"/>
  <c r="G31" i="1"/>
  <c r="G32" i="19" s="1"/>
  <c r="H31" i="1"/>
  <c r="H32" i="19" s="1"/>
  <c r="I31" i="1"/>
  <c r="I32" i="19" s="1"/>
  <c r="J31" i="1"/>
  <c r="J32" i="19" s="1"/>
  <c r="K31" i="1"/>
  <c r="K32" i="19" s="1"/>
  <c r="L31" i="1"/>
  <c r="L32" i="19" s="1"/>
  <c r="B31" i="1"/>
  <c r="B32" i="19" s="1"/>
  <c r="M163" i="1"/>
  <c r="F50" i="5" s="1"/>
  <c r="M164" i="1"/>
  <c r="F51" i="5"/>
  <c r="M165" i="1"/>
  <c r="F52" i="5"/>
  <c r="M166" i="1"/>
  <c r="F53" i="5" s="1"/>
  <c r="M167" i="1"/>
  <c r="F54" i="5"/>
  <c r="M168" i="1"/>
  <c r="F55" i="5" s="1"/>
  <c r="M169" i="1"/>
  <c r="F56" i="5" s="1"/>
  <c r="M170" i="1"/>
  <c r="F57" i="5" s="1"/>
  <c r="M171" i="1"/>
  <c r="F58" i="5" s="1"/>
  <c r="M172" i="1"/>
  <c r="F59" i="5" s="1"/>
  <c r="M154" i="1"/>
  <c r="F41" i="5" s="1"/>
  <c r="M155" i="1"/>
  <c r="F42" i="5" s="1"/>
  <c r="M156" i="1"/>
  <c r="F43" i="5" s="1"/>
  <c r="M157" i="1"/>
  <c r="F44" i="5" s="1"/>
  <c r="M158" i="1"/>
  <c r="F45" i="5" s="1"/>
  <c r="M159" i="1"/>
  <c r="F46" i="5" s="1"/>
  <c r="M149" i="1"/>
  <c r="F36" i="5" s="1"/>
  <c r="M110" i="1"/>
  <c r="F9" i="5" s="1"/>
  <c r="M111" i="1"/>
  <c r="F10" i="5" s="1"/>
  <c r="M112" i="1"/>
  <c r="F11" i="5" s="1"/>
  <c r="M113" i="1"/>
  <c r="F12" i="5" s="1"/>
  <c r="M114" i="1"/>
  <c r="F13" i="5" s="1"/>
  <c r="M115" i="1"/>
  <c r="F14" i="5" s="1"/>
  <c r="M121" i="1"/>
  <c r="E20" i="7" s="1"/>
  <c r="M122" i="1"/>
  <c r="M123" i="1"/>
  <c r="E22" i="7" s="1"/>
  <c r="M124" i="1"/>
  <c r="E23" i="7" s="1"/>
  <c r="M125" i="1"/>
  <c r="E24" i="7" s="1"/>
  <c r="M126" i="1"/>
  <c r="E25" i="7" s="1"/>
  <c r="M127" i="1"/>
  <c r="E26" i="7"/>
  <c r="M128" i="1"/>
  <c r="E27" i="7" s="1"/>
  <c r="M132" i="1"/>
  <c r="F19" i="5" s="1"/>
  <c r="M133" i="1"/>
  <c r="F20" i="5" s="1"/>
  <c r="M134" i="1"/>
  <c r="F21" i="5" s="1"/>
  <c r="M135" i="1"/>
  <c r="F22" i="5" s="1"/>
  <c r="M136" i="1"/>
  <c r="F23" i="5" s="1"/>
  <c r="M137" i="1"/>
  <c r="F24" i="5" s="1"/>
  <c r="M138" i="1"/>
  <c r="F25" i="5" s="1"/>
  <c r="M139" i="1"/>
  <c r="F26" i="5" s="1"/>
  <c r="M140" i="1"/>
  <c r="F27" i="5" s="1"/>
  <c r="M141" i="1"/>
  <c r="F28" i="5" s="1"/>
  <c r="M142" i="1"/>
  <c r="F29" i="5" s="1"/>
  <c r="M71" i="1"/>
  <c r="D44" i="5" s="1"/>
  <c r="E44" i="5" s="1"/>
  <c r="M72" i="1"/>
  <c r="D45" i="5" s="1"/>
  <c r="E45" i="5" s="1"/>
  <c r="M73" i="1"/>
  <c r="M63" i="1"/>
  <c r="D36" i="5"/>
  <c r="E36" i="5" s="1"/>
  <c r="M64" i="1"/>
  <c r="D37" i="5"/>
  <c r="E37" i="5" s="1"/>
  <c r="M48" i="1"/>
  <c r="D21" i="5" s="1"/>
  <c r="E21" i="5" s="1"/>
  <c r="G21" i="5" s="1"/>
  <c r="M49" i="1"/>
  <c r="D22" i="5" s="1"/>
  <c r="E22" i="5" s="1"/>
  <c r="G22" i="5" s="1"/>
  <c r="M50" i="1"/>
  <c r="D23" i="5" s="1"/>
  <c r="E23" i="5" s="1"/>
  <c r="G23" i="5" s="1"/>
  <c r="M51" i="1"/>
  <c r="D24" i="5" s="1"/>
  <c r="E24" i="5" s="1"/>
  <c r="G24" i="5" s="1"/>
  <c r="M52" i="1"/>
  <c r="D25" i="5" s="1"/>
  <c r="E25" i="5" s="1"/>
  <c r="G25" i="5" s="1"/>
  <c r="M53" i="1"/>
  <c r="D26" i="5" s="1"/>
  <c r="E26" i="5" s="1"/>
  <c r="G26" i="5" s="1"/>
  <c r="M54" i="1"/>
  <c r="D27" i="5" s="1"/>
  <c r="E27" i="5" s="1"/>
  <c r="G27" i="5" s="1"/>
  <c r="M55" i="1"/>
  <c r="D28" i="5" s="1"/>
  <c r="E28" i="5" s="1"/>
  <c r="G28" i="5" s="1"/>
  <c r="M56" i="1"/>
  <c r="D29" i="5"/>
  <c r="E29" i="5" s="1"/>
  <c r="M57" i="1"/>
  <c r="D30" i="5"/>
  <c r="E30" i="5" s="1"/>
  <c r="M58" i="1"/>
  <c r="D31" i="5" s="1"/>
  <c r="E31" i="5" s="1"/>
  <c r="M27" i="1"/>
  <c r="D12" i="5" s="1"/>
  <c r="E12" i="5" s="1"/>
  <c r="M28" i="1"/>
  <c r="D13" i="5"/>
  <c r="E13" i="5" s="1"/>
  <c r="M29" i="1"/>
  <c r="D14" i="5"/>
  <c r="E14" i="5" s="1"/>
  <c r="M30" i="1"/>
  <c r="D15" i="5" s="1"/>
  <c r="E15" i="5" s="1"/>
  <c r="M33" i="1"/>
  <c r="D18" i="7" s="1"/>
  <c r="M42" i="1"/>
  <c r="D27" i="7" s="1"/>
  <c r="O8" i="8"/>
  <c r="D28" i="8"/>
  <c r="B148" i="1" s="1"/>
  <c r="B151" i="1" s="1"/>
  <c r="B156" i="19" s="1"/>
  <c r="E28" i="8"/>
  <c r="C153" i="19" s="1"/>
  <c r="F28" i="8"/>
  <c r="D153" i="19" s="1"/>
  <c r="G28" i="8"/>
  <c r="E148" i="1" s="1"/>
  <c r="E151" i="1" s="1"/>
  <c r="E156" i="19" s="1"/>
  <c r="H28" i="8"/>
  <c r="I28" i="8"/>
  <c r="G148" i="1" s="1"/>
  <c r="G151" i="1" s="1"/>
  <c r="J28" i="8"/>
  <c r="H153" i="19" s="1"/>
  <c r="K28" i="8"/>
  <c r="I153" i="19" s="1"/>
  <c r="I148" i="1"/>
  <c r="I151" i="1" s="1"/>
  <c r="I156" i="19" s="1"/>
  <c r="L28" i="8"/>
  <c r="J153" i="19" s="1"/>
  <c r="M28" i="8"/>
  <c r="K153" i="19" s="1"/>
  <c r="N28" i="8"/>
  <c r="M6" i="1"/>
  <c r="M7" i="1"/>
  <c r="D6" i="7"/>
  <c r="M8" i="1"/>
  <c r="M19" i="1" s="1"/>
  <c r="D7" i="7"/>
  <c r="M9" i="1"/>
  <c r="D8" i="7" s="1"/>
  <c r="M10" i="1"/>
  <c r="M11" i="1"/>
  <c r="D10" i="7" s="1"/>
  <c r="M12" i="1"/>
  <c r="D11" i="7" s="1"/>
  <c r="M13" i="1"/>
  <c r="D12" i="7"/>
  <c r="M14" i="1"/>
  <c r="D13" i="7" s="1"/>
  <c r="M15" i="1"/>
  <c r="D14" i="7"/>
  <c r="M16" i="1"/>
  <c r="D15" i="7" s="1"/>
  <c r="M17" i="1"/>
  <c r="D16" i="7" s="1"/>
  <c r="M18" i="1"/>
  <c r="D17" i="7" s="1"/>
  <c r="C19" i="1"/>
  <c r="C19" i="19"/>
  <c r="D19" i="1"/>
  <c r="D19" i="19"/>
  <c r="E19" i="1"/>
  <c r="E19" i="19"/>
  <c r="F19" i="1"/>
  <c r="F19" i="19" s="1"/>
  <c r="G19" i="1"/>
  <c r="G89" i="1" s="1"/>
  <c r="G19" i="19"/>
  <c r="H19" i="1"/>
  <c r="H89" i="1" s="1"/>
  <c r="H19" i="19"/>
  <c r="I19" i="1"/>
  <c r="I19" i="19" s="1"/>
  <c r="J19" i="1"/>
  <c r="J19" i="19" s="1"/>
  <c r="K19" i="1"/>
  <c r="K19" i="19" s="1"/>
  <c r="L19" i="1"/>
  <c r="L19" i="19" s="1"/>
  <c r="M21" i="1"/>
  <c r="D6" i="5" s="1"/>
  <c r="E6" i="5" s="1"/>
  <c r="M22" i="1"/>
  <c r="D7" i="5" s="1"/>
  <c r="E7" i="5" s="1"/>
  <c r="M23" i="1"/>
  <c r="D8" i="5"/>
  <c r="E8" i="5" s="1"/>
  <c r="M24" i="1"/>
  <c r="D9" i="5" s="1"/>
  <c r="E9" i="5" s="1"/>
  <c r="M25" i="1"/>
  <c r="D10" i="5"/>
  <c r="E10" i="5" s="1"/>
  <c r="G10" i="5" s="1"/>
  <c r="M46" i="1"/>
  <c r="D19" i="5" s="1"/>
  <c r="E19" i="5" s="1"/>
  <c r="M47" i="1"/>
  <c r="D20" i="5"/>
  <c r="E20" i="5" s="1"/>
  <c r="M61" i="1"/>
  <c r="D34" i="5" s="1"/>
  <c r="M67" i="1"/>
  <c r="D40" i="5"/>
  <c r="E40" i="5" s="1"/>
  <c r="G40" i="5" s="1"/>
  <c r="M68" i="1"/>
  <c r="D41" i="5"/>
  <c r="E41" i="5" s="1"/>
  <c r="M69" i="1"/>
  <c r="D42" i="5"/>
  <c r="E42" i="5" s="1"/>
  <c r="M70" i="1"/>
  <c r="M76" i="1"/>
  <c r="D49" i="5" s="1"/>
  <c r="E49" i="5" s="1"/>
  <c r="M93" i="1"/>
  <c r="E6" i="7" s="1"/>
  <c r="M94" i="1"/>
  <c r="E7" i="7" s="1"/>
  <c r="F7" i="7" s="1"/>
  <c r="M95" i="1"/>
  <c r="E8" i="7" s="1"/>
  <c r="M96" i="1"/>
  <c r="E9" i="7" s="1"/>
  <c r="M97" i="1"/>
  <c r="E10" i="7"/>
  <c r="M98" i="1"/>
  <c r="E11" i="7"/>
  <c r="M99" i="1"/>
  <c r="E12" i="7" s="1"/>
  <c r="M100" i="1"/>
  <c r="E13" i="7" s="1"/>
  <c r="M101" i="1"/>
  <c r="E14" i="7" s="1"/>
  <c r="M102" i="1"/>
  <c r="E15" i="7" s="1"/>
  <c r="M103" i="1"/>
  <c r="E16" i="7" s="1"/>
  <c r="M104" i="1"/>
  <c r="E17" i="7" s="1"/>
  <c r="F17" i="7" s="1"/>
  <c r="M107" i="1"/>
  <c r="F6" i="5" s="1"/>
  <c r="M108" i="1"/>
  <c r="F7" i="5" s="1"/>
  <c r="M116" i="1"/>
  <c r="F15" i="5" s="1"/>
  <c r="M119" i="1"/>
  <c r="E18" i="7" s="1"/>
  <c r="M120" i="1"/>
  <c r="E19" i="7" s="1"/>
  <c r="M130" i="1"/>
  <c r="M131" i="1"/>
  <c r="M143" i="1"/>
  <c r="F30" i="5" s="1"/>
  <c r="M147" i="1"/>
  <c r="F34" i="5" s="1"/>
  <c r="M150" i="1"/>
  <c r="F37" i="5" s="1"/>
  <c r="M153" i="1"/>
  <c r="F40" i="5" s="1"/>
  <c r="M162" i="1"/>
  <c r="F49" i="5" s="1"/>
  <c r="M173" i="1"/>
  <c r="F60" i="5" s="1"/>
  <c r="B3" i="5"/>
  <c r="C16" i="5"/>
  <c r="C32" i="5"/>
  <c r="C38" i="5"/>
  <c r="C47" i="5"/>
  <c r="C61" i="5"/>
  <c r="H28" i="7"/>
  <c r="F34" i="7"/>
  <c r="F37" i="7"/>
  <c r="F40" i="7" s="1"/>
  <c r="M109" i="1"/>
  <c r="D9" i="7"/>
  <c r="F153" i="19"/>
  <c r="F148" i="1"/>
  <c r="F151" i="1"/>
  <c r="B153" i="19"/>
  <c r="P8" i="8"/>
  <c r="L148" i="1"/>
  <c r="L151" i="1" s="1"/>
  <c r="L156" i="19" s="1"/>
  <c r="L153" i="19"/>
  <c r="H148" i="1"/>
  <c r="H151" i="1"/>
  <c r="H156" i="19" s="1"/>
  <c r="E88" i="1"/>
  <c r="E91" i="19"/>
  <c r="G88" i="1"/>
  <c r="G91" i="19" s="1"/>
  <c r="D88" i="1"/>
  <c r="D91" i="19" s="1"/>
  <c r="F88" i="1"/>
  <c r="F91" i="19"/>
  <c r="J88" i="1"/>
  <c r="J91" i="19"/>
  <c r="C88" i="1"/>
  <c r="K88" i="1"/>
  <c r="K91" i="19" s="1"/>
  <c r="L88" i="1"/>
  <c r="L91" i="19" s="1"/>
  <c r="H88" i="1"/>
  <c r="H91" i="19" s="1"/>
  <c r="B88" i="1"/>
  <c r="B91" i="19"/>
  <c r="I88" i="1"/>
  <c r="I91" i="19" s="1"/>
  <c r="D32" i="19"/>
  <c r="F89" i="1"/>
  <c r="B67" i="19"/>
  <c r="F18" i="5"/>
  <c r="M145" i="1"/>
  <c r="I108" i="19"/>
  <c r="E108" i="19"/>
  <c r="F133" i="19"/>
  <c r="F9" i="7" l="1"/>
  <c r="C62" i="5"/>
  <c r="B181" i="19"/>
  <c r="F10" i="7"/>
  <c r="G14" i="5"/>
  <c r="G29" i="5"/>
  <c r="G30" i="5"/>
  <c r="G31" i="5"/>
  <c r="F6" i="7"/>
  <c r="F19" i="7"/>
  <c r="G9" i="5"/>
  <c r="D92" i="19"/>
  <c r="G20" i="5"/>
  <c r="G49" i="5"/>
  <c r="G7" i="5"/>
  <c r="F15" i="7"/>
  <c r="F8" i="7"/>
  <c r="M108" i="19"/>
  <c r="F16" i="7"/>
  <c r="M133" i="19"/>
  <c r="F20" i="7"/>
  <c r="H92" i="19"/>
  <c r="G92" i="19"/>
  <c r="M174" i="1"/>
  <c r="M105" i="1"/>
  <c r="J148" i="1"/>
  <c r="J151" i="1" s="1"/>
  <c r="L145" i="1"/>
  <c r="L150" i="19" s="1"/>
  <c r="L181" i="19" s="1"/>
  <c r="F24" i="7"/>
  <c r="G18" i="5"/>
  <c r="G54" i="5"/>
  <c r="F14" i="7"/>
  <c r="M74" i="1"/>
  <c r="M88" i="1" s="1"/>
  <c r="F25" i="7"/>
  <c r="E61" i="5"/>
  <c r="B175" i="1"/>
  <c r="E89" i="1"/>
  <c r="F27" i="7"/>
  <c r="F23" i="7"/>
  <c r="M117" i="1"/>
  <c r="M180" i="19"/>
  <c r="J89" i="1"/>
  <c r="G52" i="5"/>
  <c r="M43" i="1"/>
  <c r="I89" i="1"/>
  <c r="F11" i="7"/>
  <c r="G37" i="5"/>
  <c r="B89" i="1"/>
  <c r="M65" i="1"/>
  <c r="F22" i="7"/>
  <c r="G51" i="5"/>
  <c r="G15" i="5"/>
  <c r="D28" i="7"/>
  <c r="F156" i="19"/>
  <c r="F181" i="19" s="1"/>
  <c r="F175" i="1"/>
  <c r="F176" i="1" s="1"/>
  <c r="I92" i="19"/>
  <c r="F21" i="7"/>
  <c r="G57" i="5"/>
  <c r="G50" i="5"/>
  <c r="H181" i="19"/>
  <c r="J175" i="1"/>
  <c r="J156" i="19"/>
  <c r="J181" i="19" s="1"/>
  <c r="F13" i="7"/>
  <c r="G45" i="5"/>
  <c r="M32" i="19"/>
  <c r="G55" i="5"/>
  <c r="M165" i="19"/>
  <c r="M19" i="19"/>
  <c r="B92" i="19"/>
  <c r="F16" i="5"/>
  <c r="G56" i="5"/>
  <c r="E175" i="1"/>
  <c r="E176" i="1" s="1"/>
  <c r="P28" i="8"/>
  <c r="F61" i="5"/>
  <c r="G6" i="5"/>
  <c r="F12" i="7"/>
  <c r="G44" i="5"/>
  <c r="G60" i="5"/>
  <c r="F47" i="5"/>
  <c r="G19" i="5"/>
  <c r="L92" i="19"/>
  <c r="F92" i="19"/>
  <c r="G156" i="19"/>
  <c r="G181" i="19" s="1"/>
  <c r="G175" i="1"/>
  <c r="G176" i="1" s="1"/>
  <c r="G12" i="5"/>
  <c r="G59" i="5"/>
  <c r="G53" i="5"/>
  <c r="F32" i="5"/>
  <c r="G13" i="5"/>
  <c r="E181" i="19"/>
  <c r="D61" i="5"/>
  <c r="E28" i="7"/>
  <c r="I181" i="19"/>
  <c r="C89" i="1"/>
  <c r="C91" i="19"/>
  <c r="C92" i="19" s="1"/>
  <c r="G36" i="5"/>
  <c r="K92" i="19"/>
  <c r="E92" i="19"/>
  <c r="F18" i="7"/>
  <c r="M44" i="19"/>
  <c r="M61" i="19"/>
  <c r="M67" i="19"/>
  <c r="G11" i="5"/>
  <c r="G8" i="5"/>
  <c r="D38" i="5"/>
  <c r="E34" i="5"/>
  <c r="J92" i="19"/>
  <c r="G58" i="5"/>
  <c r="M121" i="19"/>
  <c r="I175" i="1"/>
  <c r="I176" i="1" s="1"/>
  <c r="D89" i="1"/>
  <c r="E153" i="19"/>
  <c r="M153" i="19" s="1"/>
  <c r="D148" i="1"/>
  <c r="D151" i="1" s="1"/>
  <c r="M160" i="1"/>
  <c r="M31" i="1"/>
  <c r="K89" i="1"/>
  <c r="D46" i="5"/>
  <c r="E46" i="5" s="1"/>
  <c r="G46" i="5" s="1"/>
  <c r="L89" i="1"/>
  <c r="M59" i="1"/>
  <c r="D32" i="5" s="1"/>
  <c r="E32" i="5" s="1"/>
  <c r="G32" i="5" s="1"/>
  <c r="H175" i="1"/>
  <c r="H176" i="1" s="1"/>
  <c r="M129" i="1"/>
  <c r="C148" i="1"/>
  <c r="K148" i="1"/>
  <c r="K151" i="1" s="1"/>
  <c r="G153" i="19"/>
  <c r="D43" i="5"/>
  <c r="E43" i="5" s="1"/>
  <c r="L175" i="1" l="1"/>
  <c r="L176" i="1" s="1"/>
  <c r="B176" i="1"/>
  <c r="M150" i="19"/>
  <c r="E47" i="5"/>
  <c r="G47" i="5" s="1"/>
  <c r="J176" i="1"/>
  <c r="G61" i="5"/>
  <c r="D175" i="1"/>
  <c r="D176" i="1" s="1"/>
  <c r="D156" i="19"/>
  <c r="D181" i="19" s="1"/>
  <c r="C151" i="1"/>
  <c r="M148" i="1"/>
  <c r="D16" i="5"/>
  <c r="M89" i="1"/>
  <c r="G34" i="5"/>
  <c r="E38" i="5"/>
  <c r="D47" i="5"/>
  <c r="M91" i="19"/>
  <c r="M92" i="19" s="1"/>
  <c r="K175" i="1"/>
  <c r="K176" i="1" s="1"/>
  <c r="K156" i="19"/>
  <c r="K181" i="19" s="1"/>
  <c r="F28" i="7"/>
  <c r="C156" i="19" l="1"/>
  <c r="C175" i="1"/>
  <c r="C176" i="1" s="1"/>
  <c r="D62" i="5"/>
  <c r="E16" i="5"/>
  <c r="F35" i="5"/>
  <c r="M151" i="1"/>
  <c r="M175" i="1" s="1"/>
  <c r="M176" i="1" s="1"/>
  <c r="G16" i="5" l="1"/>
  <c r="E62" i="5"/>
  <c r="G35" i="5"/>
  <c r="F38" i="5"/>
  <c r="C181" i="19"/>
  <c r="M156" i="19"/>
  <c r="M181" i="19" s="1"/>
  <c r="F62" i="5" l="1"/>
  <c r="G62" i="5" s="1"/>
  <c r="F41" i="7" s="1"/>
  <c r="F42" i="7" s="1"/>
  <c r="G38" i="5"/>
</calcChain>
</file>

<file path=xl/sharedStrings.xml><?xml version="1.0" encoding="utf-8"?>
<sst xmlns="http://schemas.openxmlformats.org/spreadsheetml/2006/main" count="543" uniqueCount="192">
  <si>
    <t>Income</t>
  </si>
  <si>
    <t>Box Tops for Education</t>
  </si>
  <si>
    <t>Holiday Craft Night</t>
  </si>
  <si>
    <t>No Frills</t>
  </si>
  <si>
    <t>Plaza Flowers</t>
  </si>
  <si>
    <t>Target Cash Back</t>
  </si>
  <si>
    <t>Bookswap</t>
  </si>
  <si>
    <t>Science Fair</t>
  </si>
  <si>
    <t>Student Fun Day</t>
  </si>
  <si>
    <t>Family Game Night</t>
  </si>
  <si>
    <t>Father/Child Event</t>
  </si>
  <si>
    <t>Ice Cream Social</t>
  </si>
  <si>
    <t>Art Goes to School</t>
  </si>
  <si>
    <t>Assemblies - All School</t>
  </si>
  <si>
    <t>Student Loan Fund</t>
  </si>
  <si>
    <t>Hospitality</t>
  </si>
  <si>
    <t>Jul/Aug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</si>
  <si>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</si>
  <si>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</si>
  <si>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</si>
  <si>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</si>
  <si>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</si>
  <si>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</si>
  <si>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</si>
  <si>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</si>
  <si>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</si>
  <si>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</si>
  <si>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YTD</t>
  </si>
  <si>
    <t>Expenses</t>
  </si>
  <si>
    <t>Budget</t>
  </si>
  <si>
    <t>Bank Savings/Interest/Grants</t>
  </si>
  <si>
    <t>Total Expenses</t>
  </si>
  <si>
    <t>Total Income</t>
  </si>
  <si>
    <t>Net Income (Expense)</t>
  </si>
  <si>
    <t>Other</t>
  </si>
  <si>
    <t>Available</t>
  </si>
  <si>
    <t>Balance</t>
  </si>
  <si>
    <t>Bank Charge/NSF Fees</t>
  </si>
  <si>
    <t>Administrative</t>
  </si>
  <si>
    <t>Net Income /</t>
  </si>
  <si>
    <t>(Expense)</t>
  </si>
  <si>
    <t>(Expenses)</t>
  </si>
  <si>
    <t>Remaining</t>
  </si>
  <si>
    <t>Totals</t>
  </si>
  <si>
    <t>Expense</t>
  </si>
  <si>
    <t>Net (Income) Expense</t>
  </si>
  <si>
    <t>(Income)</t>
  </si>
  <si>
    <t>Fundraising Summary</t>
  </si>
  <si>
    <t>Full Year</t>
  </si>
  <si>
    <t>to Spend</t>
  </si>
  <si>
    <t>Savings Account</t>
  </si>
  <si>
    <t>Total Cash</t>
  </si>
  <si>
    <t>KidStuff Books</t>
  </si>
  <si>
    <t>Prior Year</t>
  </si>
  <si>
    <t>YTD Inc.</t>
  </si>
  <si>
    <t>YTD Exp.</t>
  </si>
  <si>
    <t>Bus Driver Appreciation Luncheon</t>
  </si>
  <si>
    <t>Classroom / Teacher Accounts</t>
  </si>
  <si>
    <t>ENDING CASH BALANCE DETAIL</t>
  </si>
  <si>
    <t>Civic Committee</t>
  </si>
  <si>
    <t>FUNDING REQUIREMENTS</t>
  </si>
  <si>
    <t>General Funds Available</t>
  </si>
  <si>
    <t>Less: Total Budgeted Expenses</t>
  </si>
  <si>
    <t>Talent Show</t>
  </si>
  <si>
    <t>Mini-Grants</t>
  </si>
  <si>
    <t>Audit-Void Old Outstanding Checks</t>
  </si>
  <si>
    <t>4th Grade Activities</t>
  </si>
  <si>
    <t>Postage, Stamp, Stationery, New Checks</t>
  </si>
  <si>
    <t>GIANT A+ School Rewards</t>
  </si>
  <si>
    <t>Fall Festival</t>
  </si>
  <si>
    <t>Guidance Program/Anti-Bullying</t>
  </si>
  <si>
    <t>Post Prom Contribution</t>
  </si>
  <si>
    <t xml:space="preserve"> </t>
  </si>
  <si>
    <t>Yearbooks</t>
  </si>
  <si>
    <t>Yearbook</t>
  </si>
  <si>
    <t>Sky Zone</t>
  </si>
  <si>
    <t>Mother/Child Event</t>
  </si>
  <si>
    <t xml:space="preserve">Current Year to Date </t>
  </si>
  <si>
    <t>Fundraising Income</t>
  </si>
  <si>
    <t xml:space="preserve">Checking Account </t>
  </si>
  <si>
    <t>Fundraising (Shortfall)/Surplus</t>
  </si>
  <si>
    <t>Dining Out</t>
  </si>
  <si>
    <t>Post Prom Decorating Committee</t>
  </si>
  <si>
    <t>Fundraising Expense</t>
  </si>
  <si>
    <t>Grants</t>
  </si>
  <si>
    <t>XXXX Home &amp; School Association                                                              Income &amp; Expense Detail</t>
  </si>
  <si>
    <t>MCC Dues</t>
  </si>
  <si>
    <t>Sunshine</t>
  </si>
  <si>
    <t>Fundraising Activity A</t>
  </si>
  <si>
    <t>Bake Sale Fundraiser</t>
  </si>
  <si>
    <t>Fundraising Activity B</t>
  </si>
  <si>
    <t>Fundraising Activity C</t>
  </si>
  <si>
    <t>Fundraising Activity D</t>
  </si>
  <si>
    <t>Fundraising Activity E</t>
  </si>
  <si>
    <t xml:space="preserve">Staff Appreciation </t>
  </si>
  <si>
    <t>Donation Income</t>
  </si>
  <si>
    <t>Program Income</t>
  </si>
  <si>
    <t>Student Directory</t>
  </si>
  <si>
    <t>Donation Income A</t>
  </si>
  <si>
    <t>Donation Income B</t>
  </si>
  <si>
    <t>Donation Income C</t>
  </si>
  <si>
    <t>Donation Income D</t>
  </si>
  <si>
    <t>Donation Income E</t>
  </si>
  <si>
    <t>Walk-A-Thon</t>
  </si>
  <si>
    <t>Benefit of Members A</t>
  </si>
  <si>
    <t>Benefit of Members B</t>
  </si>
  <si>
    <t>Benefit of Members C</t>
  </si>
  <si>
    <t>Benefit of Members D</t>
  </si>
  <si>
    <t>Benefit of Members E</t>
  </si>
  <si>
    <t>Program Income A</t>
  </si>
  <si>
    <t>Program Income B</t>
  </si>
  <si>
    <t>Program Income C</t>
  </si>
  <si>
    <t>Program Income D</t>
  </si>
  <si>
    <t>Benefit of Members Income</t>
  </si>
  <si>
    <t>Grant Income</t>
  </si>
  <si>
    <t>Grant A</t>
  </si>
  <si>
    <t>Grant B</t>
  </si>
  <si>
    <t>Administrative A</t>
  </si>
  <si>
    <t>Administrative B</t>
  </si>
  <si>
    <t>Administrative C</t>
  </si>
  <si>
    <t>Administrative Income</t>
  </si>
  <si>
    <t>Other Income</t>
  </si>
  <si>
    <t>Other A</t>
  </si>
  <si>
    <t>Other B</t>
  </si>
  <si>
    <t>Other C</t>
  </si>
  <si>
    <t>Donation Expense</t>
  </si>
  <si>
    <t>Program Expense</t>
  </si>
  <si>
    <t>Benefit of Member Expenses</t>
  </si>
  <si>
    <t>Grant Expense</t>
  </si>
  <si>
    <t>Adminstrative Expense</t>
  </si>
  <si>
    <t>Fundraising A</t>
  </si>
  <si>
    <t>Fundraising B</t>
  </si>
  <si>
    <t>Fundraising C</t>
  </si>
  <si>
    <t>Fundraising D</t>
  </si>
  <si>
    <t>Program A</t>
  </si>
  <si>
    <t>Program B</t>
  </si>
  <si>
    <t>Program C</t>
  </si>
  <si>
    <t>Program D</t>
  </si>
  <si>
    <t>Donation A</t>
  </si>
  <si>
    <t>Donation B</t>
  </si>
  <si>
    <t>Donation C</t>
  </si>
  <si>
    <t>Donation D</t>
  </si>
  <si>
    <t>Donation E</t>
  </si>
  <si>
    <t>Other Expense</t>
  </si>
  <si>
    <t>XXXX Home &amp; School Association</t>
  </si>
  <si>
    <t>Skyview ODE Contribution</t>
  </si>
  <si>
    <t xml:space="preserve">Fundraising E </t>
  </si>
  <si>
    <t>Programs</t>
  </si>
  <si>
    <t>Benefit of Members</t>
  </si>
  <si>
    <t>201X-201X School Year</t>
  </si>
  <si>
    <t xml:space="preserve">KPM </t>
  </si>
  <si>
    <t>KAM</t>
  </si>
  <si>
    <t>1st</t>
  </si>
  <si>
    <t>2nd</t>
  </si>
  <si>
    <t>3rd</t>
  </si>
  <si>
    <t>4th</t>
  </si>
  <si>
    <t>ADD TEACHER'S NAMES TO COLUMN A</t>
  </si>
  <si>
    <t>TOTAL PROGRAM</t>
  </si>
  <si>
    <t>TOTAL BENEFIT OF MEMBERS</t>
  </si>
  <si>
    <t>TOTAL GRANTS</t>
  </si>
  <si>
    <t>TOTAL ADMINISTRATIVE</t>
  </si>
  <si>
    <t>TOTAL OTHER</t>
  </si>
  <si>
    <t>Teacher Allowance</t>
  </si>
  <si>
    <t>CASH FLOW SECTION</t>
  </si>
  <si>
    <t>TOTAL DONATION INCOME</t>
  </si>
  <si>
    <t>TOTAL PROGRAM INCOME</t>
  </si>
  <si>
    <t>TOTAL FUNDRAISING INCOME</t>
  </si>
  <si>
    <t>TOTAL BENEFITS OF MEMBERS INCOME</t>
  </si>
  <si>
    <t>TOTAL GRANT INCOME</t>
  </si>
  <si>
    <t>TOTAL ADMINISTRATIVE INCOME</t>
  </si>
  <si>
    <t>TOTAL ADMINISTRATIVE EXPENSE</t>
  </si>
  <si>
    <t>TOTAL OTHER EXPENSE</t>
  </si>
  <si>
    <t>TOTAL GRANT EXPENSE</t>
  </si>
  <si>
    <t>TOTAL BENEFIT OF MEMBER EXPENSE</t>
  </si>
  <si>
    <t>TOTAL FUNDRAISING EXPENSE</t>
  </si>
  <si>
    <t>TOTAL PROGRAM EXPENSE</t>
  </si>
  <si>
    <t>TOTAL DONATION EXPENSE</t>
  </si>
  <si>
    <t>TOTAL OTHER INCOME</t>
  </si>
  <si>
    <t>Bus Driver Appreciation Breakfast</t>
  </si>
  <si>
    <t>Budgeted Expenses</t>
  </si>
  <si>
    <t>Agenda Books</t>
  </si>
  <si>
    <t>End of the year Event</t>
  </si>
  <si>
    <t>Field trips</t>
  </si>
  <si>
    <t>6th Grade read-a-thon</t>
  </si>
  <si>
    <t>Coupon Books</t>
  </si>
  <si>
    <t>Career Day</t>
  </si>
  <si>
    <t>Library Giving tree</t>
  </si>
  <si>
    <t>Building Beautification</t>
  </si>
  <si>
    <t>Skyview Home &amp; School Association</t>
  </si>
  <si>
    <t>Skyview Home &amp; School Association                                                              Income &amp; Expense Detail</t>
  </si>
  <si>
    <t>Presidential Discretionary</t>
  </si>
  <si>
    <t>Families in Need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</si>
</sst>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_);\(0.00\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43" fontId="0" fillId="0" borderId="0" xfId="0" applyNumberFormat="1"/>
    <xf numFmtId="0" fontId="0" fillId="0" borderId="1" xfId="0" applyBorder="1"/>
    <xf numFmtId="0" fontId="3" fillId="0" borderId="2" xfId="0" applyFont="1" applyBorder="1"/>
    <xf numFmtId="43" fontId="0" fillId="0" borderId="2" xfId="0" applyNumberFormat="1" applyBorder="1"/>
    <xf numFmtId="43" fontId="3" fillId="0" borderId="2" xfId="0" applyNumberFormat="1" applyFont="1" applyBorder="1"/>
    <xf numFmtId="43" fontId="0" fillId="0" borderId="3" xfId="0" applyNumberFormat="1" applyBorder="1"/>
    <xf numFmtId="43" fontId="3" fillId="0" borderId="4" xfId="0" applyNumberFormat="1" applyFont="1" applyBorder="1"/>
    <xf numFmtId="43" fontId="0" fillId="0" borderId="4" xfId="0" applyNumberFormat="1" applyBorder="1"/>
    <xf numFmtId="43" fontId="0" fillId="0" borderId="5" xfId="0" applyNumberFormat="1" applyBorder="1"/>
    <xf numFmtId="43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43" fontId="3" fillId="0" borderId="3" xfId="0" applyNumberFormat="1" applyFont="1" applyBorder="1"/>
    <xf numFmtId="0" fontId="3" fillId="0" borderId="3" xfId="0" applyFont="1" applyBorder="1"/>
    <xf numFmtId="0" fontId="2" fillId="0" borderId="11" xfId="0" applyFont="1" applyFill="1" applyBorder="1"/>
    <xf numFmtId="0" fontId="0" fillId="0" borderId="0" xfId="0" applyFill="1"/>
    <xf numFmtId="43" fontId="0" fillId="0" borderId="0" xfId="0" applyNumberFormat="1" applyFill="1"/>
    <xf numFmtId="0" fontId="2" fillId="0" borderId="7" xfId="0" applyFont="1" applyBorder="1"/>
    <xf numFmtId="0" fontId="4" fillId="0" borderId="0" xfId="0" applyFont="1"/>
    <xf numFmtId="43" fontId="2" fillId="2" borderId="12" xfId="0" applyNumberFormat="1" applyFont="1" applyFill="1" applyBorder="1"/>
    <xf numFmtId="43" fontId="2" fillId="2" borderId="11" xfId="0" applyNumberFormat="1" applyFont="1" applyFill="1" applyBorder="1"/>
    <xf numFmtId="43" fontId="2" fillId="2" borderId="13" xfId="0" applyNumberFormat="1" applyFont="1" applyFill="1" applyBorder="1"/>
    <xf numFmtId="44" fontId="2" fillId="2" borderId="10" xfId="0" applyNumberFormat="1" applyFont="1" applyFill="1" applyBorder="1"/>
    <xf numFmtId="44" fontId="2" fillId="2" borderId="14" xfId="0" applyNumberFormat="1" applyFont="1" applyFill="1" applyBorder="1"/>
    <xf numFmtId="0" fontId="0" fillId="2" borderId="15" xfId="0" applyFill="1" applyBorder="1"/>
    <xf numFmtId="0" fontId="0" fillId="2" borderId="1" xfId="0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0" fillId="0" borderId="8" xfId="0" applyFill="1" applyBorder="1"/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43" fontId="3" fillId="0" borderId="6" xfId="0" applyNumberFormat="1" applyFont="1" applyBorder="1"/>
    <xf numFmtId="0" fontId="2" fillId="0" borderId="1" xfId="0" applyFont="1" applyFill="1" applyBorder="1"/>
    <xf numFmtId="0" fontId="0" fillId="0" borderId="0" xfId="0" applyBorder="1"/>
    <xf numFmtId="0" fontId="2" fillId="0" borderId="7" xfId="0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3" fontId="2" fillId="2" borderId="9" xfId="0" applyNumberFormat="1" applyFont="1" applyFill="1" applyBorder="1" applyAlignment="1">
      <alignment horizontal="center"/>
    </xf>
    <xf numFmtId="43" fontId="2" fillId="2" borderId="10" xfId="0" applyNumberFormat="1" applyFont="1" applyFill="1" applyBorder="1"/>
    <xf numFmtId="43" fontId="2" fillId="2" borderId="16" xfId="0" applyNumberFormat="1" applyFont="1" applyFill="1" applyBorder="1"/>
    <xf numFmtId="43" fontId="2" fillId="2" borderId="9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/>
    <xf numFmtId="43" fontId="2" fillId="2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44" fontId="2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3" fontId="0" fillId="3" borderId="0" xfId="0" applyNumberFormat="1" applyFill="1" applyBorder="1"/>
    <xf numFmtId="43" fontId="0" fillId="3" borderId="1" xfId="0" applyNumberFormat="1" applyFill="1" applyBorder="1"/>
    <xf numFmtId="43" fontId="0" fillId="3" borderId="17" xfId="0" applyNumberFormat="1" applyFill="1" applyBorder="1"/>
    <xf numFmtId="43" fontId="2" fillId="4" borderId="1" xfId="0" applyNumberFormat="1" applyFont="1" applyFill="1" applyBorder="1"/>
    <xf numFmtId="43" fontId="2" fillId="3" borderId="1" xfId="0" applyNumberFormat="1" applyFont="1" applyFill="1" applyBorder="1"/>
    <xf numFmtId="0" fontId="5" fillId="0" borderId="18" xfId="0" applyFont="1" applyBorder="1" applyAlignment="1">
      <alignment horizontal="center"/>
    </xf>
    <xf numFmtId="0" fontId="2" fillId="3" borderId="18" xfId="0" applyFont="1" applyFill="1" applyBorder="1"/>
    <xf numFmtId="0" fontId="0" fillId="3" borderId="15" xfId="0" applyFill="1" applyBorder="1"/>
    <xf numFmtId="0" fontId="5" fillId="0" borderId="0" xfId="0" applyFont="1" applyFill="1" applyBorder="1"/>
    <xf numFmtId="0" fontId="7" fillId="0" borderId="7" xfId="0" applyFont="1" applyFill="1" applyBorder="1"/>
    <xf numFmtId="0" fontId="6" fillId="0" borderId="7" xfId="0" applyFont="1" applyFill="1" applyBorder="1"/>
    <xf numFmtId="0" fontId="6" fillId="0" borderId="1" xfId="0" applyFont="1" applyFill="1" applyBorder="1"/>
    <xf numFmtId="0" fontId="0" fillId="3" borderId="1" xfId="0" applyFill="1" applyBorder="1"/>
    <xf numFmtId="43" fontId="3" fillId="3" borderId="1" xfId="0" applyNumberFormat="1" applyFont="1" applyFill="1" applyBorder="1"/>
    <xf numFmtId="0" fontId="0" fillId="3" borderId="17" xfId="0" applyFill="1" applyBorder="1"/>
    <xf numFmtId="43" fontId="0" fillId="0" borderId="6" xfId="0" applyNumberFormat="1" applyFill="1" applyBorder="1"/>
    <xf numFmtId="7" fontId="0" fillId="0" borderId="3" xfId="0" applyNumberFormat="1" applyBorder="1"/>
    <xf numFmtId="7" fontId="2" fillId="2" borderId="10" xfId="0" applyNumberFormat="1" applyFont="1" applyFill="1" applyBorder="1"/>
    <xf numFmtId="0" fontId="3" fillId="0" borderId="0" xfId="0" applyFont="1"/>
    <xf numFmtId="44" fontId="0" fillId="0" borderId="19" xfId="1" applyFont="1" applyBorder="1"/>
    <xf numFmtId="39" fontId="0" fillId="0" borderId="3" xfId="0" applyNumberFormat="1" applyFill="1" applyBorder="1"/>
    <xf numFmtId="43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1" fillId="0" borderId="0" xfId="0" applyFont="1"/>
    <xf numFmtId="0" fontId="2" fillId="5" borderId="11" xfId="0" applyFont="1" applyFill="1" applyBorder="1"/>
    <xf numFmtId="44" fontId="0" fillId="0" borderId="0" xfId="1" applyFont="1"/>
    <xf numFmtId="43" fontId="3" fillId="3" borderId="0" xfId="0" applyNumberFormat="1" applyFont="1" applyFill="1" applyBorder="1"/>
    <xf numFmtId="43" fontId="3" fillId="3" borderId="17" xfId="0" applyNumberFormat="1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12" fillId="0" borderId="3" xfId="0" applyFont="1" applyBorder="1"/>
    <xf numFmtId="0" fontId="12" fillId="0" borderId="2" xfId="0" applyFont="1" applyBorder="1"/>
    <xf numFmtId="0" fontId="12" fillId="0" borderId="4" xfId="0" applyFont="1" applyBorder="1"/>
    <xf numFmtId="2" fontId="2" fillId="2" borderId="15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0" fillId="0" borderId="8" xfId="0" applyNumberFormat="1" applyFill="1" applyBorder="1"/>
    <xf numFmtId="2" fontId="0" fillId="3" borderId="17" xfId="0" applyNumberFormat="1" applyFill="1" applyBorder="1"/>
    <xf numFmtId="2" fontId="3" fillId="3" borderId="17" xfId="0" applyNumberFormat="1" applyFont="1" applyFill="1" applyBorder="1"/>
    <xf numFmtId="2" fontId="0" fillId="0" borderId="0" xfId="0" applyNumberFormat="1"/>
    <xf numFmtId="164" fontId="2" fillId="2" borderId="9" xfId="0" applyNumberFormat="1" applyFont="1" applyFill="1" applyBorder="1"/>
    <xf numFmtId="164" fontId="2" fillId="2" borderId="9" xfId="0" applyNumberFormat="1" applyFont="1" applyFill="1" applyBorder="1" applyAlignment="1">
      <alignment horizontal="left"/>
    </xf>
    <xf numFmtId="165" fontId="0" fillId="0" borderId="2" xfId="0" applyNumberFormat="1" applyBorder="1"/>
    <xf numFmtId="165" fontId="2" fillId="2" borderId="13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3" fillId="0" borderId="1" xfId="0" applyFont="1" applyFill="1" applyBorder="1"/>
    <xf numFmtId="0" fontId="13" fillId="0" borderId="4" xfId="0" applyFont="1" applyBorder="1"/>
    <xf numFmtId="0" fontId="10" fillId="6" borderId="11" xfId="0" applyFont="1" applyFill="1" applyBorder="1"/>
    <xf numFmtId="0" fontId="12" fillId="0" borderId="1" xfId="0" applyFont="1" applyFill="1" applyBorder="1"/>
    <xf numFmtId="43" fontId="3" fillId="7" borderId="2" xfId="0" applyNumberFormat="1" applyFont="1" applyFill="1" applyBorder="1"/>
    <xf numFmtId="43" fontId="0" fillId="7" borderId="2" xfId="0" applyNumberFormat="1" applyFill="1" applyBorder="1"/>
    <xf numFmtId="43" fontId="0" fillId="7" borderId="3" xfId="0" applyNumberFormat="1" applyFill="1" applyBorder="1"/>
    <xf numFmtId="43" fontId="3" fillId="7" borderId="3" xfId="0" applyNumberFormat="1" applyFont="1" applyFill="1" applyBorder="1"/>
    <xf numFmtId="0" fontId="0" fillId="7" borderId="3" xfId="0" applyFill="1" applyBorder="1"/>
    <xf numFmtId="43" fontId="3" fillId="7" borderId="1" xfId="0" applyNumberFormat="1" applyFont="1" applyFill="1" applyBorder="1"/>
    <xf numFmtId="4" fontId="0" fillId="7" borderId="2" xfId="0" applyNumberFormat="1" applyFill="1" applyBorder="1"/>
    <xf numFmtId="43" fontId="0" fillId="7" borderId="4" xfId="0" applyNumberFormat="1" applyFill="1" applyBorder="1"/>
    <xf numFmtId="43" fontId="0" fillId="7" borderId="1" xfId="0" applyNumberFormat="1" applyFill="1" applyBorder="1"/>
    <xf numFmtId="43" fontId="0" fillId="7" borderId="20" xfId="0" applyNumberFormat="1" applyFill="1" applyBorder="1"/>
    <xf numFmtId="43" fontId="0" fillId="7" borderId="21" xfId="0" applyNumberFormat="1" applyFill="1" applyBorder="1"/>
    <xf numFmtId="43" fontId="3" fillId="7" borderId="21" xfId="0" applyNumberFormat="1" applyFont="1" applyFill="1" applyBorder="1"/>
    <xf numFmtId="43" fontId="3" fillId="7" borderId="4" xfId="0" applyNumberFormat="1" applyFont="1" applyFill="1" applyBorder="1"/>
    <xf numFmtId="43" fontId="3" fillId="7" borderId="20" xfId="0" applyNumberFormat="1" applyFont="1" applyFill="1" applyBorder="1"/>
    <xf numFmtId="43" fontId="3" fillId="7" borderId="22" xfId="0" applyNumberFormat="1" applyFont="1" applyFill="1" applyBorder="1"/>
    <xf numFmtId="43" fontId="0" fillId="7" borderId="22" xfId="0" applyNumberFormat="1" applyFill="1" applyBorder="1"/>
    <xf numFmtId="0" fontId="3" fillId="0" borderId="4" xfId="0" applyFont="1" applyBorder="1"/>
    <xf numFmtId="44" fontId="0" fillId="7" borderId="3" xfId="0" applyNumberFormat="1" applyFill="1" applyBorder="1"/>
    <xf numFmtId="39" fontId="0" fillId="7" borderId="3" xfId="0" applyNumberFormat="1" applyFill="1" applyBorder="1"/>
    <xf numFmtId="39" fontId="0" fillId="7" borderId="1" xfId="0" applyNumberFormat="1" applyFill="1" applyBorder="1"/>
    <xf numFmtId="44" fontId="9" fillId="7" borderId="2" xfId="1" applyFont="1" applyFill="1" applyBorder="1"/>
    <xf numFmtId="0" fontId="5" fillId="8" borderId="9" xfId="0" applyFont="1" applyFill="1" applyBorder="1"/>
    <xf numFmtId="43" fontId="0" fillId="3" borderId="15" xfId="0" applyNumberFormat="1" applyFill="1" applyBorder="1"/>
    <xf numFmtId="2" fontId="0" fillId="3" borderId="23" xfId="0" applyNumberFormat="1" applyFill="1" applyBorder="1"/>
    <xf numFmtId="43" fontId="0" fillId="9" borderId="3" xfId="0" applyNumberFormat="1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0" borderId="27" xfId="0" applyFont="1" applyBorder="1"/>
    <xf numFmtId="0" fontId="0" fillId="0" borderId="28" xfId="0" applyBorder="1"/>
    <xf numFmtId="0" fontId="0" fillId="0" borderId="27" xfId="0" applyBorder="1"/>
    <xf numFmtId="0" fontId="4" fillId="0" borderId="27" xfId="0" applyFont="1" applyBorder="1"/>
    <xf numFmtId="0" fontId="4" fillId="0" borderId="0" xfId="0" applyFont="1" applyBorder="1"/>
    <xf numFmtId="164" fontId="3" fillId="0" borderId="28" xfId="0" applyNumberFormat="1" applyFont="1" applyBorder="1"/>
    <xf numFmtId="44" fontId="0" fillId="0" borderId="28" xfId="1" applyFont="1" applyBorder="1"/>
    <xf numFmtId="44" fontId="2" fillId="0" borderId="29" xfId="1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" fillId="0" borderId="27" xfId="0" applyFont="1" applyBorder="1"/>
    <xf numFmtId="0" fontId="2" fillId="10" borderId="0" xfId="0" applyFont="1" applyFill="1"/>
    <xf numFmtId="44" fontId="9" fillId="11" borderId="28" xfId="1" applyFont="1" applyFill="1" applyBorder="1"/>
    <xf numFmtId="0" fontId="5" fillId="0" borderId="33" xfId="0" applyFont="1" applyBorder="1"/>
    <xf numFmtId="0" fontId="5" fillId="0" borderId="1" xfId="0" applyFont="1" applyBorder="1"/>
    <xf numFmtId="0" fontId="13" fillId="0" borderId="0" xfId="0" applyFont="1"/>
    <xf numFmtId="0" fontId="13" fillId="0" borderId="1" xfId="0" applyFont="1" applyBorder="1"/>
    <xf numFmtId="0" fontId="12" fillId="0" borderId="0" xfId="0" applyFont="1"/>
    <xf numFmtId="0" fontId="12" fillId="0" borderId="1" xfId="0" applyFont="1" applyBorder="1"/>
    <xf numFmtId="0" fontId="2" fillId="2" borderId="1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tabSelected="1" workbookViewId="0">
      <selection activeCell="J34" sqref="J34"/>
    </sheetView>
  </sheetViews>
  <sheetFormatPr defaultRowHeight="12.75" x14ac:dyDescent="0.35"/>
  <cols>
    <col min="1" max="1" width="2.73046875" customWidth="1"/>
    <col min="2" max="2" width="36" customWidth="1"/>
    <col min="3" max="3" width="6.19921875" style="41" customWidth="1"/>
    <col min="4" max="4" width="16.19921875" customWidth="1"/>
    <col min="5" max="5" width="14.73046875" customWidth="1"/>
    <col min="6" max="6" width="18.19921875" customWidth="1"/>
    <col min="7" max="7" width="4.73046875" style="22" customWidth="1"/>
    <col min="8" max="8" width="14.73046875" customWidth="1"/>
    <col min="9" max="17" width="10.73046875" customWidth="1"/>
  </cols>
  <sheetData>
    <row r="1" spans="2:8" ht="13.15" x14ac:dyDescent="0.4">
      <c r="B1" s="30" t="s">
        <v>188</v>
      </c>
      <c r="C1" s="42"/>
      <c r="D1" s="161" t="s">
        <v>77</v>
      </c>
      <c r="E1" s="162"/>
      <c r="F1" s="163"/>
      <c r="G1" s="52"/>
      <c r="H1" s="106"/>
    </row>
    <row r="2" spans="2:8" ht="13.15" x14ac:dyDescent="0.4">
      <c r="B2" s="32" t="s">
        <v>47</v>
      </c>
      <c r="C2" s="40"/>
      <c r="D2" s="31"/>
      <c r="E2" s="31"/>
      <c r="F2" s="31" t="s">
        <v>39</v>
      </c>
      <c r="G2" s="53"/>
      <c r="H2" s="33" t="s">
        <v>48</v>
      </c>
    </row>
    <row r="3" spans="2:8" ht="13.15" x14ac:dyDescent="0.4">
      <c r="B3" s="102">
        <v>42622</v>
      </c>
      <c r="C3" s="40"/>
      <c r="D3" s="35" t="s">
        <v>0</v>
      </c>
      <c r="E3" s="35" t="s">
        <v>44</v>
      </c>
      <c r="F3" s="35" t="s">
        <v>40</v>
      </c>
      <c r="G3" s="53"/>
      <c r="H3" s="35" t="s">
        <v>53</v>
      </c>
    </row>
    <row r="4" spans="2:8" ht="13.15" x14ac:dyDescent="0.4">
      <c r="B4" s="43"/>
      <c r="C4" s="50"/>
      <c r="D4" s="43"/>
      <c r="E4" s="43"/>
      <c r="F4" s="43"/>
      <c r="G4" s="70"/>
      <c r="H4" s="44"/>
    </row>
    <row r="5" spans="2:8" ht="13.15" x14ac:dyDescent="0.4">
      <c r="B5" s="67"/>
      <c r="C5" s="21"/>
      <c r="D5" s="68"/>
      <c r="E5" s="68"/>
      <c r="F5" s="68"/>
      <c r="G5" s="71"/>
      <c r="H5" s="69"/>
    </row>
    <row r="6" spans="2:8" x14ac:dyDescent="0.35">
      <c r="B6" s="107" t="s">
        <v>1</v>
      </c>
      <c r="C6" s="12"/>
      <c r="D6" s="81">
        <f>Detail!M7</f>
        <v>0</v>
      </c>
      <c r="E6" s="81">
        <f>-Detail!M93</f>
        <v>0</v>
      </c>
      <c r="F6" s="81">
        <f>D6+E6</f>
        <v>0</v>
      </c>
      <c r="G6" s="72"/>
      <c r="H6" s="133">
        <v>1305.9000000000001</v>
      </c>
    </row>
    <row r="7" spans="2:8" x14ac:dyDescent="0.35">
      <c r="B7" s="108" t="s">
        <v>81</v>
      </c>
      <c r="C7" s="12"/>
      <c r="D7" s="81">
        <f>Detail!M8</f>
        <v>0</v>
      </c>
      <c r="E7" s="81">
        <f>-Detail!M94</f>
        <v>0</v>
      </c>
      <c r="F7" s="81">
        <f t="shared" ref="F7:F27" si="0">D7+E7</f>
        <v>0</v>
      </c>
      <c r="G7" s="72"/>
      <c r="H7" s="133">
        <v>436.14</v>
      </c>
    </row>
    <row r="8" spans="2:8" x14ac:dyDescent="0.35">
      <c r="B8" s="108" t="s">
        <v>68</v>
      </c>
      <c r="C8" s="12"/>
      <c r="D8" s="81">
        <f>Detail!M9</f>
        <v>0</v>
      </c>
      <c r="E8" s="81">
        <f>-Detail!M95</f>
        <v>0</v>
      </c>
      <c r="F8" s="81">
        <f t="shared" si="0"/>
        <v>0</v>
      </c>
      <c r="G8" s="72"/>
      <c r="H8" s="133">
        <v>791.5</v>
      </c>
    </row>
    <row r="9" spans="2:8" x14ac:dyDescent="0.35">
      <c r="B9" s="158" t="s">
        <v>103</v>
      </c>
      <c r="C9" s="12"/>
      <c r="D9" s="81">
        <f>Detail!M10</f>
        <v>0</v>
      </c>
      <c r="E9" s="81">
        <f>-Detail!M96</f>
        <v>0</v>
      </c>
      <c r="F9" s="81">
        <f t="shared" si="0"/>
        <v>0</v>
      </c>
      <c r="G9" s="72"/>
      <c r="H9" s="133">
        <v>6516.81</v>
      </c>
    </row>
    <row r="10" spans="2:8" x14ac:dyDescent="0.35">
      <c r="B10" s="107" t="s">
        <v>3</v>
      </c>
      <c r="C10" s="12"/>
      <c r="D10" s="81">
        <f>Detail!M11</f>
        <v>0</v>
      </c>
      <c r="E10" s="81">
        <f>-Detail!M97</f>
        <v>0</v>
      </c>
      <c r="F10" s="81">
        <f t="shared" si="0"/>
        <v>0</v>
      </c>
      <c r="G10" s="72"/>
      <c r="H10" s="133">
        <v>0</v>
      </c>
    </row>
    <row r="11" spans="2:8" x14ac:dyDescent="0.35">
      <c r="B11" s="108" t="s">
        <v>4</v>
      </c>
      <c r="C11" s="12"/>
      <c r="D11" s="81">
        <f>Detail!M12</f>
        <v>0</v>
      </c>
      <c r="E11" s="81">
        <f>-Detail!M98</f>
        <v>0</v>
      </c>
      <c r="F11" s="81">
        <f t="shared" si="0"/>
        <v>0</v>
      </c>
      <c r="G11" s="72"/>
      <c r="H11" s="133">
        <v>0</v>
      </c>
    </row>
    <row r="12" spans="2:8" x14ac:dyDescent="0.35">
      <c r="B12" s="108" t="s">
        <v>5</v>
      </c>
      <c r="C12" s="12"/>
      <c r="D12" s="81">
        <f>Detail!M13</f>
        <v>0</v>
      </c>
      <c r="E12" s="81">
        <f>-Detail!M99</f>
        <v>0</v>
      </c>
      <c r="F12" s="81">
        <f t="shared" si="0"/>
        <v>0</v>
      </c>
      <c r="G12" s="72"/>
      <c r="H12" s="133">
        <v>1723.49</v>
      </c>
    </row>
    <row r="13" spans="2:8" x14ac:dyDescent="0.35">
      <c r="B13" s="108" t="s">
        <v>98</v>
      </c>
      <c r="C13" s="12"/>
      <c r="D13" s="81">
        <f>Detail!M14</f>
        <v>0</v>
      </c>
      <c r="E13" s="81">
        <f>-Detail!M100</f>
        <v>0</v>
      </c>
      <c r="F13" s="81">
        <f t="shared" si="0"/>
        <v>0</v>
      </c>
      <c r="G13" s="72"/>
      <c r="H13" s="133">
        <v>0</v>
      </c>
    </row>
    <row r="14" spans="2:8" x14ac:dyDescent="0.35">
      <c r="B14" s="108" t="s">
        <v>99</v>
      </c>
      <c r="C14" s="12"/>
      <c r="D14" s="81">
        <f>Detail!M15</f>
        <v>0</v>
      </c>
      <c r="E14" s="81">
        <f>-Detail!M101</f>
        <v>0</v>
      </c>
      <c r="F14" s="81">
        <f t="shared" si="0"/>
        <v>0</v>
      </c>
      <c r="G14" s="72"/>
      <c r="H14" s="133">
        <v>0</v>
      </c>
    </row>
    <row r="15" spans="2:8" x14ac:dyDescent="0.35">
      <c r="B15" s="108" t="s">
        <v>100</v>
      </c>
      <c r="C15" s="12"/>
      <c r="D15" s="81">
        <f>Detail!M16</f>
        <v>0</v>
      </c>
      <c r="E15" s="81">
        <f>-Detail!M102</f>
        <v>0</v>
      </c>
      <c r="F15" s="81">
        <f t="shared" si="0"/>
        <v>0</v>
      </c>
      <c r="G15" s="72"/>
      <c r="H15" s="133">
        <v>0</v>
      </c>
    </row>
    <row r="16" spans="2:8" x14ac:dyDescent="0.35">
      <c r="B16" s="108" t="s">
        <v>101</v>
      </c>
      <c r="C16" s="12"/>
      <c r="D16" s="81">
        <f>Detail!M17</f>
        <v>0</v>
      </c>
      <c r="E16" s="81">
        <f>-Detail!M103</f>
        <v>0</v>
      </c>
      <c r="F16" s="81">
        <f t="shared" si="0"/>
        <v>0</v>
      </c>
      <c r="G16" s="72"/>
      <c r="H16" s="133">
        <v>0</v>
      </c>
    </row>
    <row r="17" spans="2:10" x14ac:dyDescent="0.35">
      <c r="B17" s="108" t="s">
        <v>102</v>
      </c>
      <c r="C17" s="12"/>
      <c r="D17" s="81">
        <f>Detail!M18</f>
        <v>0</v>
      </c>
      <c r="E17" s="81">
        <f>-Detail!M104</f>
        <v>0</v>
      </c>
      <c r="F17" s="81">
        <f t="shared" si="0"/>
        <v>0</v>
      </c>
      <c r="G17" s="72"/>
      <c r="H17" s="133">
        <v>0</v>
      </c>
    </row>
    <row r="18" spans="2:10" x14ac:dyDescent="0.35">
      <c r="B18" s="107" t="s">
        <v>184</v>
      </c>
      <c r="C18" s="12"/>
      <c r="D18" s="81">
        <f>Detail!M33</f>
        <v>0</v>
      </c>
      <c r="E18" s="81">
        <f>-Detail!M119</f>
        <v>0</v>
      </c>
      <c r="F18" s="81">
        <f t="shared" si="0"/>
        <v>0</v>
      </c>
      <c r="G18" s="72"/>
      <c r="H18" s="133">
        <v>3955</v>
      </c>
    </row>
    <row r="19" spans="2:10" x14ac:dyDescent="0.35">
      <c r="B19" s="108" t="s">
        <v>75</v>
      </c>
      <c r="C19" s="12"/>
      <c r="D19" s="81">
        <f>Detail!M34</f>
        <v>0</v>
      </c>
      <c r="E19" s="81">
        <f>-Detail!M120</f>
        <v>0</v>
      </c>
      <c r="F19" s="81">
        <f t="shared" si="0"/>
        <v>0</v>
      </c>
      <c r="G19" s="72"/>
      <c r="H19" s="133">
        <v>951</v>
      </c>
    </row>
    <row r="20" spans="2:10" x14ac:dyDescent="0.35">
      <c r="B20" s="108" t="s">
        <v>97</v>
      </c>
      <c r="C20" s="12"/>
      <c r="D20" s="81">
        <f>Detail!M35</f>
        <v>0</v>
      </c>
      <c r="E20" s="81">
        <f>-Detail!M121</f>
        <v>0</v>
      </c>
      <c r="F20" s="81">
        <f t="shared" si="0"/>
        <v>0</v>
      </c>
      <c r="G20" s="72"/>
      <c r="H20" s="133">
        <v>1464.15</v>
      </c>
    </row>
    <row r="21" spans="2:10" x14ac:dyDescent="0.35">
      <c r="B21" s="108" t="s">
        <v>74</v>
      </c>
      <c r="C21" s="12"/>
      <c r="D21" s="81">
        <f>Detail!M36</f>
        <v>0</v>
      </c>
      <c r="E21" s="81">
        <f>-Detail!M122</f>
        <v>-5276.27</v>
      </c>
      <c r="F21" s="81">
        <f t="shared" si="0"/>
        <v>-5276.27</v>
      </c>
      <c r="G21" s="72"/>
      <c r="H21" s="133">
        <v>5394.4</v>
      </c>
    </row>
    <row r="22" spans="2:10" x14ac:dyDescent="0.35">
      <c r="B22" s="108"/>
      <c r="C22" s="12"/>
      <c r="D22" s="81">
        <f>Detail!M37</f>
        <v>0</v>
      </c>
      <c r="E22" s="81">
        <f>-Detail!M123</f>
        <v>0</v>
      </c>
      <c r="F22" s="81">
        <f t="shared" si="0"/>
        <v>0</v>
      </c>
      <c r="G22" s="72"/>
      <c r="H22" s="133">
        <v>0</v>
      </c>
    </row>
    <row r="23" spans="2:10" x14ac:dyDescent="0.35">
      <c r="B23" s="108" t="s">
        <v>88</v>
      </c>
      <c r="C23" s="12"/>
      <c r="D23" s="81">
        <f>Detail!M38</f>
        <v>0</v>
      </c>
      <c r="E23" s="81">
        <f>-Detail!M124</f>
        <v>0</v>
      </c>
      <c r="F23" s="81">
        <f t="shared" si="0"/>
        <v>0</v>
      </c>
      <c r="G23" s="72"/>
      <c r="H23" s="133">
        <v>0</v>
      </c>
    </row>
    <row r="24" spans="2:10" x14ac:dyDescent="0.35">
      <c r="B24" s="108" t="s">
        <v>90</v>
      </c>
      <c r="C24" s="12"/>
      <c r="D24" s="81">
        <f>Detail!M39</f>
        <v>0</v>
      </c>
      <c r="E24" s="81">
        <f>-Detail!M125</f>
        <v>0</v>
      </c>
      <c r="F24" s="81">
        <f t="shared" si="0"/>
        <v>0</v>
      </c>
      <c r="G24" s="72"/>
      <c r="H24" s="133">
        <v>0</v>
      </c>
    </row>
    <row r="25" spans="2:10" x14ac:dyDescent="0.35">
      <c r="B25" s="108" t="s">
        <v>91</v>
      </c>
      <c r="C25" s="12"/>
      <c r="D25" s="81">
        <f>Detail!M40</f>
        <v>0</v>
      </c>
      <c r="E25" s="81">
        <f>-Detail!M126</f>
        <v>0</v>
      </c>
      <c r="F25" s="81">
        <f t="shared" si="0"/>
        <v>0</v>
      </c>
      <c r="G25" s="72"/>
      <c r="H25" s="133">
        <v>0</v>
      </c>
    </row>
    <row r="26" spans="2:10" x14ac:dyDescent="0.35">
      <c r="B26" s="108" t="s">
        <v>92</v>
      </c>
      <c r="C26" s="12"/>
      <c r="D26" s="81">
        <f>Detail!M41</f>
        <v>0</v>
      </c>
      <c r="E26" s="81">
        <f>-Detail!M127</f>
        <v>0</v>
      </c>
      <c r="F26" s="81">
        <f t="shared" si="0"/>
        <v>0</v>
      </c>
      <c r="G26" s="72"/>
      <c r="H26" s="133">
        <v>0</v>
      </c>
    </row>
    <row r="27" spans="2:10" x14ac:dyDescent="0.35">
      <c r="B27" s="108" t="s">
        <v>93</v>
      </c>
      <c r="C27" s="12"/>
      <c r="D27" s="81">
        <f>Detail!M42</f>
        <v>0</v>
      </c>
      <c r="E27" s="81">
        <f>-Detail!M128</f>
        <v>0</v>
      </c>
      <c r="F27" s="81">
        <f t="shared" si="0"/>
        <v>0</v>
      </c>
      <c r="G27" s="72"/>
      <c r="H27" s="133">
        <v>0</v>
      </c>
    </row>
    <row r="28" spans="2:10" ht="13.15" x14ac:dyDescent="0.4">
      <c r="B28" s="14"/>
      <c r="C28" s="3"/>
      <c r="D28" s="24">
        <f>SUM(D6:D27)</f>
        <v>0</v>
      </c>
      <c r="E28" s="24">
        <f>SUM(E6:E27)</f>
        <v>-5276.27</v>
      </c>
      <c r="F28" s="24">
        <f>D28+E28</f>
        <v>-5276.27</v>
      </c>
      <c r="G28" s="73"/>
      <c r="H28" s="24">
        <f>SUM(H6:H25)</f>
        <v>22538.39</v>
      </c>
    </row>
    <row r="29" spans="2:10" x14ac:dyDescent="0.35">
      <c r="B29" s="54"/>
    </row>
    <row r="30" spans="2:10" ht="13.15" thickBot="1" x14ac:dyDescent="0.4"/>
    <row r="31" spans="2:10" x14ac:dyDescent="0.35">
      <c r="C31" s="138"/>
      <c r="D31" s="139"/>
      <c r="E31" s="139"/>
      <c r="F31" s="140"/>
      <c r="G31"/>
      <c r="J31" s="80" t="s">
        <v>72</v>
      </c>
    </row>
    <row r="32" spans="2:10" ht="13.15" x14ac:dyDescent="0.4">
      <c r="C32" s="152" t="s">
        <v>163</v>
      </c>
      <c r="D32" s="41"/>
      <c r="E32" s="41"/>
      <c r="F32" s="142"/>
      <c r="G32"/>
    </row>
    <row r="33" spans="2:8" x14ac:dyDescent="0.35">
      <c r="C33" s="143"/>
      <c r="D33" s="41"/>
      <c r="E33" s="41"/>
      <c r="F33" s="142"/>
      <c r="G33"/>
    </row>
    <row r="34" spans="2:8" x14ac:dyDescent="0.35">
      <c r="C34" s="144" t="s">
        <v>58</v>
      </c>
      <c r="D34" s="145"/>
      <c r="E34" s="145"/>
      <c r="F34" s="146">
        <f>B3</f>
        <v>42622</v>
      </c>
      <c r="G34"/>
    </row>
    <row r="35" spans="2:8" x14ac:dyDescent="0.35">
      <c r="C35" s="141" t="s">
        <v>79</v>
      </c>
      <c r="D35" s="41"/>
      <c r="E35" s="41"/>
      <c r="F35" s="154">
        <v>15679.87</v>
      </c>
      <c r="G35"/>
    </row>
    <row r="36" spans="2:8" x14ac:dyDescent="0.35">
      <c r="C36" s="143" t="s">
        <v>50</v>
      </c>
      <c r="D36" s="41"/>
      <c r="E36" s="41"/>
      <c r="F36" s="154">
        <v>0</v>
      </c>
      <c r="G36"/>
    </row>
    <row r="37" spans="2:8" ht="13.5" thickBot="1" x14ac:dyDescent="0.45">
      <c r="C37" s="143" t="s">
        <v>51</v>
      </c>
      <c r="D37" s="41"/>
      <c r="E37" s="41"/>
      <c r="F37" s="148">
        <f>SUM(F35:F36)</f>
        <v>15679.87</v>
      </c>
      <c r="G37"/>
    </row>
    <row r="38" spans="2:8" ht="13.15" thickTop="1" x14ac:dyDescent="0.35">
      <c r="C38" s="143"/>
      <c r="D38" s="41"/>
      <c r="E38" s="41"/>
      <c r="F38" s="147"/>
      <c r="G38"/>
    </row>
    <row r="39" spans="2:8" ht="12.75" customHeight="1" x14ac:dyDescent="0.35">
      <c r="C39" s="144" t="s">
        <v>60</v>
      </c>
      <c r="D39" s="145"/>
      <c r="E39" s="145"/>
      <c r="F39" s="147"/>
      <c r="G39"/>
      <c r="H39" t="s">
        <v>72</v>
      </c>
    </row>
    <row r="40" spans="2:8" x14ac:dyDescent="0.35">
      <c r="C40" s="143" t="s">
        <v>61</v>
      </c>
      <c r="D40" s="41"/>
      <c r="E40" s="41"/>
      <c r="F40" s="147">
        <f>F37</f>
        <v>15679.87</v>
      </c>
    </row>
    <row r="41" spans="2:8" ht="12.75" customHeight="1" x14ac:dyDescent="0.35">
      <c r="C41" s="143" t="s">
        <v>62</v>
      </c>
      <c r="D41" s="41"/>
      <c r="E41" s="41"/>
      <c r="F41" s="147">
        <f>-'Budgeted Expenses'!G62</f>
        <v>-17489.8</v>
      </c>
    </row>
    <row r="42" spans="2:8" ht="12.75" customHeight="1" thickBot="1" x14ac:dyDescent="0.45">
      <c r="B42" s="80"/>
      <c r="C42" s="141" t="s">
        <v>80</v>
      </c>
      <c r="D42" s="41"/>
      <c r="E42" s="41"/>
      <c r="F42" s="148">
        <f>F40+F41</f>
        <v>-1809.9299999999985</v>
      </c>
    </row>
    <row r="43" spans="2:8" ht="12.75" customHeight="1" thickTop="1" thickBot="1" x14ac:dyDescent="0.4">
      <c r="C43" s="149"/>
      <c r="D43" s="150"/>
      <c r="E43" s="150"/>
      <c r="F43" s="151"/>
    </row>
    <row r="44" spans="2:8" ht="12.75" customHeight="1" x14ac:dyDescent="0.35">
      <c r="C44" s="91"/>
    </row>
    <row r="45" spans="2:8" ht="12.75" customHeight="1" x14ac:dyDescent="0.35">
      <c r="C45" s="91"/>
      <c r="E45" s="2"/>
      <c r="F45" s="87"/>
      <c r="G45" s="49"/>
    </row>
    <row r="47" spans="2:8" x14ac:dyDescent="0.35">
      <c r="C47" s="90"/>
    </row>
    <row r="48" spans="2:8" x14ac:dyDescent="0.35">
      <c r="C48" s="90"/>
      <c r="E48" s="2"/>
    </row>
    <row r="49" spans="3:5" x14ac:dyDescent="0.35">
      <c r="C49" s="90"/>
      <c r="E49" s="2"/>
    </row>
    <row r="50" spans="3:5" x14ac:dyDescent="0.35">
      <c r="C50" s="90"/>
    </row>
    <row r="51" spans="3:5" x14ac:dyDescent="0.35">
      <c r="C51" s="90"/>
    </row>
    <row r="52" spans="3:5" x14ac:dyDescent="0.35">
      <c r="C52" s="91"/>
    </row>
  </sheetData>
  <mergeCells count="1">
    <mergeCell ref="D1:F1"/>
  </mergeCells>
  <phoneticPr fontId="0" type="noConversion"/>
  <printOptions horizontalCentered="1"/>
  <pageMargins left="0.5" right="0.5" top="1" bottom="0.59" header="0.5" footer="0.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9"/>
  <sheetViews>
    <sheetView zoomScaleNormal="100" workbookViewId="0">
      <pane ySplit="4" topLeftCell="A113" activePane="bottomLeft" state="frozen"/>
      <selection pane="bottomLeft" activeCell="C155" sqref="C155"/>
    </sheetView>
  </sheetViews>
  <sheetFormatPr defaultRowHeight="12.75" x14ac:dyDescent="0.35"/>
  <cols>
    <col min="1" max="1" width="39.19921875" customWidth="1"/>
    <col min="2" max="3" width="9.73046875" customWidth="1"/>
    <col min="4" max="4" width="10.796875" customWidth="1"/>
    <col min="5" max="5" width="10.46484375" customWidth="1"/>
    <col min="6" max="6" width="11" customWidth="1"/>
    <col min="7" max="8" width="9.73046875" customWidth="1"/>
    <col min="9" max="9" width="10.265625" customWidth="1"/>
    <col min="10" max="10" width="9.73046875" customWidth="1"/>
    <col min="11" max="11" width="10.265625" customWidth="1"/>
    <col min="12" max="12" width="10.53125" customWidth="1"/>
    <col min="13" max="13" width="11.19921875" customWidth="1"/>
  </cols>
  <sheetData>
    <row r="1" spans="1:13" ht="13.15" x14ac:dyDescent="0.4">
      <c r="A1" s="153" t="s">
        <v>189</v>
      </c>
      <c r="B1" s="2"/>
      <c r="M1" s="56" t="s">
        <v>72</v>
      </c>
    </row>
    <row r="2" spans="1:13" x14ac:dyDescent="0.35">
      <c r="B2" s="2"/>
    </row>
    <row r="3" spans="1:13" s="85" customFormat="1" x14ac:dyDescent="0.35"/>
    <row r="4" spans="1:13" ht="13.15" x14ac:dyDescent="0.4">
      <c r="A4" s="13"/>
      <c r="B4" s="83" t="s">
        <v>16</v>
      </c>
      <c r="C4" s="84" t="s">
        <v>17</v>
      </c>
      <c r="D4" s="84" t="s">
        <v>18</v>
      </c>
      <c r="E4" s="84" t="s">
        <v>19</v>
      </c>
      <c r="F4" s="84" t="s">
        <v>20</v>
      </c>
      <c r="G4" s="84" t="s">
        <v>21</v>
      </c>
      <c r="H4" s="84" t="s">
        <v>22</v>
      </c>
      <c r="I4" s="84" t="s">
        <v>23</v>
      </c>
      <c r="J4" s="84" t="s">
        <v>24</v>
      </c>
      <c r="K4" s="84" t="s">
        <v>25</v>
      </c>
      <c r="L4" s="84" t="s">
        <v>26</v>
      </c>
      <c r="M4" s="84" t="s">
        <v>54</v>
      </c>
    </row>
    <row r="5" spans="1:13" ht="13.15" x14ac:dyDescent="0.4">
      <c r="A5" s="111" t="s">
        <v>0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x14ac:dyDescent="0.35">
      <c r="A6" s="60" t="s">
        <v>95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>
        <f t="shared" ref="M6:M12" si="0">SUM(B6:L6)</f>
        <v>0</v>
      </c>
    </row>
    <row r="7" spans="1:13" x14ac:dyDescent="0.35">
      <c r="A7" s="107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6">
        <f t="shared" si="0"/>
        <v>0</v>
      </c>
    </row>
    <row r="8" spans="1:13" x14ac:dyDescent="0.35">
      <c r="A8" s="107" t="s">
        <v>81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6">
        <f t="shared" si="0"/>
        <v>0</v>
      </c>
    </row>
    <row r="9" spans="1:13" x14ac:dyDescent="0.35">
      <c r="A9" s="107" t="s">
        <v>68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">
        <f t="shared" si="0"/>
        <v>0</v>
      </c>
    </row>
    <row r="10" spans="1:13" x14ac:dyDescent="0.35">
      <c r="A10" s="109" t="s">
        <v>103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6">
        <f t="shared" si="0"/>
        <v>0</v>
      </c>
    </row>
    <row r="11" spans="1:13" x14ac:dyDescent="0.35">
      <c r="A11" s="107" t="s">
        <v>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6">
        <f t="shared" si="0"/>
        <v>0</v>
      </c>
    </row>
    <row r="12" spans="1:13" x14ac:dyDescent="0.35">
      <c r="A12" s="107" t="s">
        <v>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6">
        <f t="shared" si="0"/>
        <v>0</v>
      </c>
    </row>
    <row r="13" spans="1:13" x14ac:dyDescent="0.35">
      <c r="A13" s="107" t="s">
        <v>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6">
        <f t="shared" ref="M13:M18" si="1">SUM(B13:L13)</f>
        <v>0</v>
      </c>
    </row>
    <row r="14" spans="1:13" x14ac:dyDescent="0.35">
      <c r="A14" s="107" t="s">
        <v>98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6">
        <f t="shared" si="1"/>
        <v>0</v>
      </c>
    </row>
    <row r="15" spans="1:13" x14ac:dyDescent="0.35">
      <c r="A15" s="107" t="s">
        <v>99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6">
        <f t="shared" si="1"/>
        <v>0</v>
      </c>
    </row>
    <row r="16" spans="1:13" x14ac:dyDescent="0.35">
      <c r="A16" s="107" t="s">
        <v>100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6">
        <f t="shared" si="1"/>
        <v>0</v>
      </c>
    </row>
    <row r="17" spans="1:13" x14ac:dyDescent="0.35">
      <c r="A17" s="107" t="s">
        <v>101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6">
        <f t="shared" si="1"/>
        <v>0</v>
      </c>
    </row>
    <row r="18" spans="1:13" x14ac:dyDescent="0.35">
      <c r="A18" s="107" t="s">
        <v>102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6">
        <f t="shared" si="1"/>
        <v>0</v>
      </c>
    </row>
    <row r="19" spans="1:13" ht="13.15" x14ac:dyDescent="0.4">
      <c r="A19" s="155" t="s">
        <v>164</v>
      </c>
      <c r="B19" s="24">
        <f>SUM(B7:B18)</f>
        <v>0</v>
      </c>
      <c r="C19" s="24">
        <f t="shared" ref="C19:M19" si="2">SUM(C7:C18)</f>
        <v>0</v>
      </c>
      <c r="D19" s="24">
        <f t="shared" si="2"/>
        <v>0</v>
      </c>
      <c r="E19" s="24">
        <f t="shared" si="2"/>
        <v>0</v>
      </c>
      <c r="F19" s="24">
        <f t="shared" si="2"/>
        <v>0</v>
      </c>
      <c r="G19" s="24">
        <f t="shared" si="2"/>
        <v>0</v>
      </c>
      <c r="H19" s="24">
        <f t="shared" si="2"/>
        <v>0</v>
      </c>
      <c r="I19" s="24">
        <f t="shared" si="2"/>
        <v>0</v>
      </c>
      <c r="J19" s="24">
        <f t="shared" si="2"/>
        <v>0</v>
      </c>
      <c r="K19" s="24">
        <f t="shared" si="2"/>
        <v>0</v>
      </c>
      <c r="L19" s="24">
        <f t="shared" si="2"/>
        <v>0</v>
      </c>
      <c r="M19" s="24">
        <f t="shared" si="2"/>
        <v>0</v>
      </c>
    </row>
    <row r="20" spans="1:13" x14ac:dyDescent="0.35">
      <c r="A20" s="60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x14ac:dyDescent="0.35">
      <c r="A21" s="107" t="s">
        <v>69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6">
        <f t="shared" ref="M21:M30" si="3">SUM(B21:L21)</f>
        <v>0</v>
      </c>
    </row>
    <row r="22" spans="1:13" x14ac:dyDescent="0.35">
      <c r="A22" s="107" t="s">
        <v>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6">
        <f t="shared" si="3"/>
        <v>0</v>
      </c>
    </row>
    <row r="23" spans="1:13" x14ac:dyDescent="0.35">
      <c r="B23" s="114"/>
      <c r="C23" s="114"/>
      <c r="D23" s="114"/>
      <c r="E23" s="114"/>
      <c r="F23" s="114"/>
      <c r="G23" s="114"/>
      <c r="H23" s="114"/>
      <c r="I23" s="114"/>
      <c r="J23" s="113"/>
      <c r="K23" s="114"/>
      <c r="L23" s="114"/>
      <c r="M23" s="6">
        <f t="shared" si="3"/>
        <v>0</v>
      </c>
    </row>
    <row r="24" spans="1:13" x14ac:dyDescent="0.35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6">
        <f t="shared" si="3"/>
        <v>0</v>
      </c>
    </row>
    <row r="25" spans="1:13" x14ac:dyDescent="0.35">
      <c r="A25" s="107" t="s">
        <v>10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6">
        <f t="shared" si="3"/>
        <v>0</v>
      </c>
    </row>
    <row r="26" spans="1:13" x14ac:dyDescent="0.35">
      <c r="A26" s="110" t="s">
        <v>76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6">
        <f t="shared" si="3"/>
        <v>0</v>
      </c>
    </row>
    <row r="27" spans="1:13" x14ac:dyDescent="0.35">
      <c r="A27" s="110" t="s">
        <v>109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6">
        <f t="shared" si="3"/>
        <v>0</v>
      </c>
    </row>
    <row r="28" spans="1:13" x14ac:dyDescent="0.35">
      <c r="A28" s="110" t="s">
        <v>110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6">
        <f t="shared" si="3"/>
        <v>0</v>
      </c>
    </row>
    <row r="29" spans="1:13" x14ac:dyDescent="0.35">
      <c r="A29" s="110" t="s">
        <v>111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6">
        <f t="shared" si="3"/>
        <v>0</v>
      </c>
    </row>
    <row r="30" spans="1:13" x14ac:dyDescent="0.35">
      <c r="A30" s="110" t="s">
        <v>112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6">
        <f t="shared" si="3"/>
        <v>0</v>
      </c>
    </row>
    <row r="31" spans="1:13" ht="13.15" x14ac:dyDescent="0.4">
      <c r="A31" s="155" t="s">
        <v>165</v>
      </c>
      <c r="B31" s="24">
        <f t="shared" ref="B31:M31" si="4">SUM(B21:B30)</f>
        <v>0</v>
      </c>
      <c r="C31" s="24">
        <f t="shared" si="4"/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</row>
    <row r="32" spans="1:13" x14ac:dyDescent="0.35">
      <c r="A32" s="60" t="s">
        <v>78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x14ac:dyDescent="0.35">
      <c r="A33" s="107" t="s">
        <v>184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6">
        <f>SUM(B33:L33)</f>
        <v>0</v>
      </c>
    </row>
    <row r="34" spans="1:13" x14ac:dyDescent="0.35">
      <c r="A34" s="107" t="s">
        <v>75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6">
        <f t="shared" ref="M34:M41" si="5">SUM(B34:L34)</f>
        <v>0</v>
      </c>
    </row>
    <row r="35" spans="1:13" x14ac:dyDescent="0.35">
      <c r="A35" s="107" t="s">
        <v>97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6">
        <f t="shared" si="5"/>
        <v>0</v>
      </c>
    </row>
    <row r="36" spans="1:13" x14ac:dyDescent="0.35">
      <c r="A36" s="107" t="s">
        <v>73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6">
        <f t="shared" si="5"/>
        <v>0</v>
      </c>
    </row>
    <row r="37" spans="1:13" x14ac:dyDescent="0.35">
      <c r="A37" s="10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6">
        <f t="shared" si="5"/>
        <v>0</v>
      </c>
    </row>
    <row r="38" spans="1:13" x14ac:dyDescent="0.35">
      <c r="A38" s="107" t="s">
        <v>88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6">
        <f t="shared" si="5"/>
        <v>0</v>
      </c>
    </row>
    <row r="39" spans="1:13" x14ac:dyDescent="0.35">
      <c r="A39" s="107" t="s">
        <v>90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6">
        <f t="shared" si="5"/>
        <v>0</v>
      </c>
    </row>
    <row r="40" spans="1:13" x14ac:dyDescent="0.35">
      <c r="A40" s="107" t="s">
        <v>91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6">
        <f t="shared" si="5"/>
        <v>0</v>
      </c>
    </row>
    <row r="41" spans="1:13" x14ac:dyDescent="0.35">
      <c r="A41" s="107" t="s">
        <v>92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6">
        <f t="shared" si="5"/>
        <v>0</v>
      </c>
    </row>
    <row r="42" spans="1:13" x14ac:dyDescent="0.35">
      <c r="A42" s="107" t="s">
        <v>93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6">
        <f>SUM(B42:L42)</f>
        <v>0</v>
      </c>
    </row>
    <row r="43" spans="1:13" ht="13.15" x14ac:dyDescent="0.4">
      <c r="A43" s="155" t="s">
        <v>166</v>
      </c>
      <c r="B43" s="24">
        <f>SUM(B33:B42)</f>
        <v>0</v>
      </c>
      <c r="C43" s="24">
        <f t="shared" ref="C43:L43" si="6">SUM(C33:C42)</f>
        <v>0</v>
      </c>
      <c r="D43" s="24">
        <f t="shared" si="6"/>
        <v>0</v>
      </c>
      <c r="E43" s="24">
        <f t="shared" si="6"/>
        <v>0</v>
      </c>
      <c r="F43" s="24">
        <f t="shared" si="6"/>
        <v>0</v>
      </c>
      <c r="G43" s="24">
        <f t="shared" si="6"/>
        <v>0</v>
      </c>
      <c r="H43" s="24">
        <f t="shared" si="6"/>
        <v>0</v>
      </c>
      <c r="I43" s="24">
        <f t="shared" si="6"/>
        <v>0</v>
      </c>
      <c r="J43" s="24">
        <f t="shared" si="6"/>
        <v>0</v>
      </c>
      <c r="K43" s="24">
        <f t="shared" si="6"/>
        <v>0</v>
      </c>
      <c r="L43" s="24">
        <f t="shared" si="6"/>
        <v>0</v>
      </c>
      <c r="M43" s="24">
        <f>SUM(M33:M42)</f>
        <v>0</v>
      </c>
    </row>
    <row r="44" spans="1:13" x14ac:dyDescent="0.35">
      <c r="A44" s="60" t="s">
        <v>113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x14ac:dyDescent="0.35">
      <c r="A45" s="107" t="s">
        <v>183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6">
        <f>SUM(B45:L45)</f>
        <v>0</v>
      </c>
    </row>
    <row r="46" spans="1:13" x14ac:dyDescent="0.35">
      <c r="A46" s="108" t="s">
        <v>180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6">
        <f>SUM(B46:L46)</f>
        <v>0</v>
      </c>
    </row>
    <row r="47" spans="1:13" x14ac:dyDescent="0.35">
      <c r="A47" s="108" t="s">
        <v>12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6">
        <f>SUM(B47:L47)</f>
        <v>0</v>
      </c>
    </row>
    <row r="48" spans="1:13" x14ac:dyDescent="0.35">
      <c r="A48" s="108" t="s">
        <v>13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6">
        <f t="shared" ref="M48:M58" si="7">SUM(B48:L48)</f>
        <v>0</v>
      </c>
    </row>
    <row r="49" spans="1:13" x14ac:dyDescent="0.35">
      <c r="A49" s="157" t="s">
        <v>185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6">
        <f t="shared" si="7"/>
        <v>0</v>
      </c>
    </row>
    <row r="50" spans="1:13" x14ac:dyDescent="0.35">
      <c r="A50" s="108" t="s">
        <v>181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6">
        <f t="shared" si="7"/>
        <v>0</v>
      </c>
    </row>
    <row r="51" spans="1:13" x14ac:dyDescent="0.35">
      <c r="A51" s="108" t="s">
        <v>182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6">
        <f t="shared" si="7"/>
        <v>0</v>
      </c>
    </row>
    <row r="52" spans="1:13" x14ac:dyDescent="0.35">
      <c r="A52" s="108" t="s">
        <v>70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6">
        <f t="shared" si="7"/>
        <v>0</v>
      </c>
    </row>
    <row r="53" spans="1:13" x14ac:dyDescent="0.35">
      <c r="A53" s="107" t="s">
        <v>11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6">
        <f t="shared" si="7"/>
        <v>0</v>
      </c>
    </row>
    <row r="54" spans="1:13" x14ac:dyDescent="0.35">
      <c r="A54" s="110" t="s">
        <v>104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6">
        <f t="shared" si="7"/>
        <v>0</v>
      </c>
    </row>
    <row r="55" spans="1:13" x14ac:dyDescent="0.35">
      <c r="A55" s="110" t="s">
        <v>105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6">
        <f t="shared" si="7"/>
        <v>0</v>
      </c>
    </row>
    <row r="56" spans="1:13" x14ac:dyDescent="0.35">
      <c r="A56" s="110" t="s">
        <v>106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6">
        <f t="shared" si="7"/>
        <v>0</v>
      </c>
    </row>
    <row r="57" spans="1:13" x14ac:dyDescent="0.35">
      <c r="A57" s="110" t="s">
        <v>107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6">
        <f t="shared" si="7"/>
        <v>0</v>
      </c>
    </row>
    <row r="58" spans="1:13" x14ac:dyDescent="0.35">
      <c r="A58" s="110" t="s">
        <v>108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6">
        <f t="shared" si="7"/>
        <v>0</v>
      </c>
    </row>
    <row r="59" spans="1:13" ht="13.15" x14ac:dyDescent="0.4">
      <c r="A59" s="155" t="s">
        <v>167</v>
      </c>
      <c r="B59" s="24">
        <f t="shared" ref="B59:M59" si="8">SUM(B45:B58)</f>
        <v>0</v>
      </c>
      <c r="C59" s="24">
        <f t="shared" si="8"/>
        <v>0</v>
      </c>
      <c r="D59" s="24">
        <f t="shared" si="8"/>
        <v>0</v>
      </c>
      <c r="E59" s="24">
        <f t="shared" si="8"/>
        <v>0</v>
      </c>
      <c r="F59" s="24">
        <f t="shared" si="8"/>
        <v>0</v>
      </c>
      <c r="G59" s="24">
        <f t="shared" si="8"/>
        <v>0</v>
      </c>
      <c r="H59" s="24">
        <f t="shared" si="8"/>
        <v>0</v>
      </c>
      <c r="I59" s="24">
        <f t="shared" si="8"/>
        <v>0</v>
      </c>
      <c r="J59" s="24">
        <f t="shared" si="8"/>
        <v>0</v>
      </c>
      <c r="K59" s="24">
        <f t="shared" si="8"/>
        <v>0</v>
      </c>
      <c r="L59" s="24">
        <f t="shared" si="8"/>
        <v>0</v>
      </c>
      <c r="M59" s="24">
        <f t="shared" si="8"/>
        <v>0</v>
      </c>
    </row>
    <row r="60" spans="1:13" ht="13.15" x14ac:dyDescent="0.4">
      <c r="A60" s="60" t="s">
        <v>114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75"/>
      <c r="M60" s="63"/>
    </row>
    <row r="61" spans="1:13" x14ac:dyDescent="0.35">
      <c r="A61" s="108" t="s">
        <v>64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7">
        <f>SUM(B61:L61)</f>
        <v>0</v>
      </c>
    </row>
    <row r="62" spans="1:13" x14ac:dyDescent="0.35">
      <c r="A62" s="108" t="s">
        <v>191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7">
        <f>SUM(B62:L62)</f>
        <v>0</v>
      </c>
    </row>
    <row r="63" spans="1:13" x14ac:dyDescent="0.35">
      <c r="A63" s="108" t="s">
        <v>115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7">
        <f>SUM(B63:L63)</f>
        <v>0</v>
      </c>
    </row>
    <row r="64" spans="1:13" x14ac:dyDescent="0.35">
      <c r="A64" s="108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7">
        <f>SUM(B64:L64)</f>
        <v>0</v>
      </c>
    </row>
    <row r="65" spans="1:13" ht="13.15" x14ac:dyDescent="0.4">
      <c r="A65" s="155" t="s">
        <v>168</v>
      </c>
      <c r="B65" s="24">
        <f>SUM(B61:B64)</f>
        <v>0</v>
      </c>
      <c r="C65" s="24">
        <f t="shared" ref="C65:M65" si="9">SUM(C61:C64)</f>
        <v>0</v>
      </c>
      <c r="D65" s="24">
        <f t="shared" si="9"/>
        <v>0</v>
      </c>
      <c r="E65" s="24">
        <f t="shared" si="9"/>
        <v>0</v>
      </c>
      <c r="F65" s="24">
        <f t="shared" si="9"/>
        <v>0</v>
      </c>
      <c r="G65" s="24">
        <f t="shared" si="9"/>
        <v>0</v>
      </c>
      <c r="H65" s="24">
        <f t="shared" si="9"/>
        <v>0</v>
      </c>
      <c r="I65" s="24">
        <f t="shared" si="9"/>
        <v>0</v>
      </c>
      <c r="J65" s="24">
        <f t="shared" si="9"/>
        <v>0</v>
      </c>
      <c r="K65" s="24">
        <f t="shared" si="9"/>
        <v>0</v>
      </c>
      <c r="L65" s="24">
        <f t="shared" si="9"/>
        <v>0</v>
      </c>
      <c r="M65" s="24">
        <f t="shared" si="9"/>
        <v>0</v>
      </c>
    </row>
    <row r="66" spans="1:13" ht="13.15" x14ac:dyDescent="0.4">
      <c r="A66" s="60" t="s">
        <v>120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spans="1:13" x14ac:dyDescent="0.35">
      <c r="A67" s="108" t="s">
        <v>65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7">
        <f t="shared" ref="M67:M73" si="10">SUM(B67:L67)</f>
        <v>0</v>
      </c>
    </row>
    <row r="68" spans="1:13" x14ac:dyDescent="0.35">
      <c r="A68" s="107" t="s">
        <v>37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6">
        <f t="shared" si="10"/>
        <v>0</v>
      </c>
    </row>
    <row r="69" spans="1:13" x14ac:dyDescent="0.35">
      <c r="A69" s="107" t="s">
        <v>30</v>
      </c>
      <c r="B69" s="114">
        <v>1.95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6">
        <f t="shared" si="10"/>
        <v>1.95</v>
      </c>
    </row>
    <row r="70" spans="1:13" x14ac:dyDescent="0.35">
      <c r="A70" s="107" t="s">
        <v>67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6">
        <f t="shared" si="10"/>
        <v>0</v>
      </c>
    </row>
    <row r="71" spans="1:13" x14ac:dyDescent="0.35">
      <c r="A71" s="110" t="s">
        <v>117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6">
        <f t="shared" si="10"/>
        <v>0</v>
      </c>
    </row>
    <row r="72" spans="1:13" x14ac:dyDescent="0.35">
      <c r="A72" s="110" t="s">
        <v>118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6">
        <f t="shared" si="10"/>
        <v>0</v>
      </c>
    </row>
    <row r="73" spans="1:13" x14ac:dyDescent="0.35">
      <c r="A73" s="110" t="s">
        <v>119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6">
        <f t="shared" si="10"/>
        <v>0</v>
      </c>
    </row>
    <row r="74" spans="1:13" ht="13.15" x14ac:dyDescent="0.4">
      <c r="A74" s="155" t="s">
        <v>169</v>
      </c>
      <c r="B74" s="24">
        <f>SUM(B67:B73)</f>
        <v>1.95</v>
      </c>
      <c r="C74" s="24">
        <f t="shared" ref="C74:M74" si="11">SUM(C67:C73)</f>
        <v>0</v>
      </c>
      <c r="D74" s="24">
        <f t="shared" si="11"/>
        <v>0</v>
      </c>
      <c r="E74" s="24">
        <f t="shared" si="11"/>
        <v>0</v>
      </c>
      <c r="F74" s="24">
        <f t="shared" si="11"/>
        <v>0</v>
      </c>
      <c r="G74" s="24">
        <f t="shared" si="11"/>
        <v>0</v>
      </c>
      <c r="H74" s="24">
        <f t="shared" si="11"/>
        <v>0</v>
      </c>
      <c r="I74" s="24">
        <f t="shared" si="11"/>
        <v>0</v>
      </c>
      <c r="J74" s="24">
        <f t="shared" si="11"/>
        <v>0</v>
      </c>
      <c r="K74" s="24">
        <f t="shared" si="11"/>
        <v>0</v>
      </c>
      <c r="L74" s="24">
        <f t="shared" si="11"/>
        <v>0</v>
      </c>
      <c r="M74" s="24">
        <f t="shared" si="11"/>
        <v>1.95</v>
      </c>
    </row>
    <row r="75" spans="1:13" ht="13.15" x14ac:dyDescent="0.4">
      <c r="A75" s="60" t="s">
        <v>121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3"/>
    </row>
    <row r="76" spans="1:13" x14ac:dyDescent="0.35">
      <c r="A76" s="108" t="s">
        <v>86</v>
      </c>
      <c r="B76" s="113" t="s">
        <v>72</v>
      </c>
      <c r="C76" s="117"/>
      <c r="D76" s="115"/>
      <c r="E76" s="115"/>
      <c r="F76" s="115"/>
      <c r="G76" s="115"/>
      <c r="H76" s="115"/>
      <c r="I76" s="115"/>
      <c r="J76" s="115"/>
      <c r="K76" s="115"/>
      <c r="L76" s="115"/>
      <c r="M76" s="6">
        <f t="shared" ref="M76:M86" si="12">SUM(B76:L76)</f>
        <v>0</v>
      </c>
    </row>
    <row r="77" spans="1:13" x14ac:dyDescent="0.35">
      <c r="A77" s="107" t="s">
        <v>87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6">
        <f t="shared" si="12"/>
        <v>0</v>
      </c>
    </row>
    <row r="78" spans="1:13" x14ac:dyDescent="0.35">
      <c r="A78" s="107" t="s">
        <v>14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6">
        <f t="shared" si="12"/>
        <v>0</v>
      </c>
    </row>
    <row r="79" spans="1:13" x14ac:dyDescent="0.35">
      <c r="A79" s="107" t="s">
        <v>190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6">
        <f t="shared" si="12"/>
        <v>0</v>
      </c>
    </row>
    <row r="80" spans="1:13" x14ac:dyDescent="0.35">
      <c r="A80" s="107" t="s">
        <v>145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6">
        <f t="shared" si="12"/>
        <v>0</v>
      </c>
    </row>
    <row r="81" spans="1:13" x14ac:dyDescent="0.35">
      <c r="A81" s="107" t="s">
        <v>82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6">
        <f t="shared" si="12"/>
        <v>0</v>
      </c>
    </row>
    <row r="82" spans="1:13" x14ac:dyDescent="0.35">
      <c r="A82" s="107" t="s">
        <v>71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6">
        <f t="shared" si="12"/>
        <v>0</v>
      </c>
    </row>
    <row r="83" spans="1:13" x14ac:dyDescent="0.35">
      <c r="A83" s="108" t="s">
        <v>178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6">
        <f t="shared" si="12"/>
        <v>0</v>
      </c>
    </row>
    <row r="84" spans="1:13" x14ac:dyDescent="0.35">
      <c r="A84" s="107" t="s">
        <v>94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6">
        <f t="shared" si="12"/>
        <v>0</v>
      </c>
    </row>
    <row r="85" spans="1:13" x14ac:dyDescent="0.35">
      <c r="A85" s="107" t="s">
        <v>186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6">
        <f t="shared" si="12"/>
        <v>0</v>
      </c>
    </row>
    <row r="86" spans="1:13" x14ac:dyDescent="0.35">
      <c r="A86" s="107" t="s">
        <v>187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6">
        <f t="shared" si="12"/>
        <v>0</v>
      </c>
    </row>
    <row r="87" spans="1:13" x14ac:dyDescent="0.35">
      <c r="A87" s="107" t="s">
        <v>124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6">
        <f>SUM(B87:L87)</f>
        <v>0</v>
      </c>
    </row>
    <row r="88" spans="1:13" ht="13.15" x14ac:dyDescent="0.4">
      <c r="A88" s="156" t="s">
        <v>177</v>
      </c>
      <c r="B88" s="24">
        <f t="shared" ref="B88:L88" si="13">SUM(B76:B87)</f>
        <v>0</v>
      </c>
      <c r="C88" s="24">
        <f t="shared" si="13"/>
        <v>0</v>
      </c>
      <c r="D88" s="24">
        <f t="shared" si="13"/>
        <v>0</v>
      </c>
      <c r="E88" s="24">
        <f t="shared" si="13"/>
        <v>0</v>
      </c>
      <c r="F88" s="24">
        <f t="shared" si="13"/>
        <v>0</v>
      </c>
      <c r="G88" s="24">
        <f t="shared" si="13"/>
        <v>0</v>
      </c>
      <c r="H88" s="24">
        <f t="shared" si="13"/>
        <v>0</v>
      </c>
      <c r="I88" s="24">
        <f t="shared" si="13"/>
        <v>0</v>
      </c>
      <c r="J88" s="24">
        <f t="shared" si="13"/>
        <v>0</v>
      </c>
      <c r="K88" s="24">
        <f t="shared" si="13"/>
        <v>0</v>
      </c>
      <c r="L88" s="24">
        <f t="shared" si="13"/>
        <v>0</v>
      </c>
      <c r="M88" s="24">
        <f>SUM(M74)</f>
        <v>1.95</v>
      </c>
    </row>
    <row r="89" spans="1:13" ht="13.15" x14ac:dyDescent="0.4">
      <c r="A89" s="18" t="s">
        <v>32</v>
      </c>
      <c r="B89" s="24">
        <f t="shared" ref="B89:M89" si="14">B19+B31+B43+B59+B65+B74+B88</f>
        <v>1.95</v>
      </c>
      <c r="C89" s="24">
        <f t="shared" si="14"/>
        <v>0</v>
      </c>
      <c r="D89" s="24">
        <f t="shared" si="14"/>
        <v>0</v>
      </c>
      <c r="E89" s="24">
        <f t="shared" si="14"/>
        <v>0</v>
      </c>
      <c r="F89" s="24">
        <f t="shared" si="14"/>
        <v>0</v>
      </c>
      <c r="G89" s="24">
        <f t="shared" si="14"/>
        <v>0</v>
      </c>
      <c r="H89" s="24">
        <f t="shared" si="14"/>
        <v>0</v>
      </c>
      <c r="I89" s="24">
        <f t="shared" si="14"/>
        <v>0</v>
      </c>
      <c r="J89" s="24">
        <f t="shared" si="14"/>
        <v>0</v>
      </c>
      <c r="K89" s="24">
        <f t="shared" si="14"/>
        <v>0</v>
      </c>
      <c r="L89" s="24">
        <f t="shared" si="14"/>
        <v>0</v>
      </c>
      <c r="M89" s="24">
        <f t="shared" si="14"/>
        <v>3.9</v>
      </c>
    </row>
    <row r="90" spans="1:13" x14ac:dyDescent="0.35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3.15" x14ac:dyDescent="0.4">
      <c r="A91" s="86" t="s">
        <v>28</v>
      </c>
      <c r="B91" s="55" t="s">
        <v>16</v>
      </c>
      <c r="C91" s="38" t="s">
        <v>17</v>
      </c>
      <c r="D91" s="38" t="s">
        <v>18</v>
      </c>
      <c r="E91" s="38" t="s">
        <v>19</v>
      </c>
      <c r="F91" s="38" t="s">
        <v>20</v>
      </c>
      <c r="G91" s="38" t="s">
        <v>21</v>
      </c>
      <c r="H91" s="38" t="s">
        <v>22</v>
      </c>
      <c r="I91" s="38" t="s">
        <v>23</v>
      </c>
      <c r="J91" s="38" t="s">
        <v>24</v>
      </c>
      <c r="K91" s="38" t="s">
        <v>25</v>
      </c>
      <c r="L91" s="38" t="s">
        <v>26</v>
      </c>
      <c r="M91" s="38" t="s">
        <v>55</v>
      </c>
    </row>
    <row r="92" spans="1:13" x14ac:dyDescent="0.35">
      <c r="A92" s="60" t="s">
        <v>125</v>
      </c>
      <c r="B92" s="6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6"/>
    </row>
    <row r="93" spans="1:13" x14ac:dyDescent="0.35">
      <c r="A93" s="93" t="s">
        <v>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">
        <f t="shared" ref="M93:M104" si="15">SUM(B93:L93)</f>
        <v>0</v>
      </c>
    </row>
    <row r="94" spans="1:13" x14ac:dyDescent="0.35">
      <c r="A94" s="93" t="s">
        <v>81</v>
      </c>
      <c r="B94" s="114"/>
      <c r="C94" s="114"/>
      <c r="D94" s="114"/>
      <c r="E94" s="114"/>
      <c r="F94" s="114"/>
      <c r="G94" s="114"/>
      <c r="H94" s="114"/>
      <c r="I94" s="113"/>
      <c r="J94" s="114"/>
      <c r="K94" s="114"/>
      <c r="L94" s="114"/>
      <c r="M94" s="11">
        <f t="shared" si="15"/>
        <v>0</v>
      </c>
    </row>
    <row r="95" spans="1:13" x14ac:dyDescent="0.35">
      <c r="A95" s="93" t="s">
        <v>68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">
        <f t="shared" si="15"/>
        <v>0</v>
      </c>
    </row>
    <row r="96" spans="1:13" x14ac:dyDescent="0.35">
      <c r="A96" s="112" t="s">
        <v>103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">
        <f t="shared" si="15"/>
        <v>0</v>
      </c>
    </row>
    <row r="97" spans="1:13" x14ac:dyDescent="0.35">
      <c r="A97" s="93" t="s">
        <v>3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">
        <f t="shared" si="15"/>
        <v>0</v>
      </c>
    </row>
    <row r="98" spans="1:13" x14ac:dyDescent="0.35">
      <c r="A98" s="93" t="s">
        <v>4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">
        <f t="shared" si="15"/>
        <v>0</v>
      </c>
    </row>
    <row r="99" spans="1:13" x14ac:dyDescent="0.35">
      <c r="A99" s="93" t="s">
        <v>5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">
        <f t="shared" si="15"/>
        <v>0</v>
      </c>
    </row>
    <row r="100" spans="1:13" x14ac:dyDescent="0.35">
      <c r="A100" s="93" t="s">
        <v>138</v>
      </c>
      <c r="B100" s="114"/>
      <c r="C100" s="114"/>
      <c r="D100" s="114"/>
      <c r="E100" s="114"/>
      <c r="F100" s="114"/>
      <c r="G100" s="119"/>
      <c r="H100" s="114"/>
      <c r="I100" s="114"/>
      <c r="J100" s="114"/>
      <c r="K100" s="114"/>
      <c r="L100" s="114"/>
      <c r="M100" s="11">
        <f t="shared" si="15"/>
        <v>0</v>
      </c>
    </row>
    <row r="101" spans="1:13" x14ac:dyDescent="0.35">
      <c r="A101" s="93" t="s">
        <v>139</v>
      </c>
      <c r="B101" s="114"/>
      <c r="C101" s="120"/>
      <c r="D101" s="120"/>
      <c r="E101" s="114"/>
      <c r="F101" s="114"/>
      <c r="G101" s="114"/>
      <c r="H101" s="114"/>
      <c r="I101" s="114"/>
      <c r="J101" s="114"/>
      <c r="K101" s="114"/>
      <c r="L101" s="114"/>
      <c r="M101" s="11">
        <f t="shared" si="15"/>
        <v>0</v>
      </c>
    </row>
    <row r="102" spans="1:13" x14ac:dyDescent="0.35">
      <c r="A102" s="93" t="s">
        <v>140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">
        <f t="shared" si="15"/>
        <v>0</v>
      </c>
    </row>
    <row r="103" spans="1:13" x14ac:dyDescent="0.35">
      <c r="A103" s="93" t="s">
        <v>141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">
        <f t="shared" si="15"/>
        <v>0</v>
      </c>
    </row>
    <row r="104" spans="1:13" x14ac:dyDescent="0.35">
      <c r="A104" s="93" t="s">
        <v>142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">
        <f t="shared" si="15"/>
        <v>0</v>
      </c>
    </row>
    <row r="105" spans="1:13" ht="13.15" x14ac:dyDescent="0.4">
      <c r="A105" s="155" t="s">
        <v>176</v>
      </c>
      <c r="B105" s="24">
        <f>SUM(B93:B104)</f>
        <v>0</v>
      </c>
      <c r="C105" s="24">
        <f t="shared" ref="C105:L105" si="16">SUM(C93:C104)</f>
        <v>0</v>
      </c>
      <c r="D105" s="24">
        <f t="shared" si="16"/>
        <v>0</v>
      </c>
      <c r="E105" s="24">
        <f t="shared" si="16"/>
        <v>0</v>
      </c>
      <c r="F105" s="24">
        <f t="shared" si="16"/>
        <v>0</v>
      </c>
      <c r="G105" s="24">
        <f t="shared" si="16"/>
        <v>0</v>
      </c>
      <c r="H105" s="24">
        <f t="shared" si="16"/>
        <v>0</v>
      </c>
      <c r="I105" s="24">
        <f t="shared" si="16"/>
        <v>0</v>
      </c>
      <c r="J105" s="24">
        <f t="shared" si="16"/>
        <v>0</v>
      </c>
      <c r="K105" s="24">
        <f t="shared" si="16"/>
        <v>0</v>
      </c>
      <c r="L105" s="24">
        <f t="shared" si="16"/>
        <v>0</v>
      </c>
      <c r="M105" s="25">
        <f>SUM(M93:M104)</f>
        <v>0</v>
      </c>
    </row>
    <row r="106" spans="1:13" x14ac:dyDescent="0.35">
      <c r="A106" s="60" t="s">
        <v>126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4"/>
    </row>
    <row r="107" spans="1:13" x14ac:dyDescent="0.35">
      <c r="A107" s="93" t="s">
        <v>69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">
        <f t="shared" ref="M107:M116" si="17">SUM(B107:L107)</f>
        <v>0</v>
      </c>
    </row>
    <row r="108" spans="1:13" x14ac:dyDescent="0.35">
      <c r="A108" s="92" t="s">
        <v>9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">
        <f t="shared" si="17"/>
        <v>0</v>
      </c>
    </row>
    <row r="109" spans="1:13" x14ac:dyDescent="0.35">
      <c r="A109" s="159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">
        <f t="shared" si="17"/>
        <v>0</v>
      </c>
    </row>
    <row r="110" spans="1:13" x14ac:dyDescent="0.35">
      <c r="A110" s="159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">
        <f t="shared" si="17"/>
        <v>0</v>
      </c>
    </row>
    <row r="111" spans="1:13" x14ac:dyDescent="0.35">
      <c r="A111" s="93" t="s">
        <v>10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">
        <f t="shared" si="17"/>
        <v>0</v>
      </c>
    </row>
    <row r="112" spans="1:13" x14ac:dyDescent="0.35">
      <c r="A112" s="160" t="s">
        <v>76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">
        <f t="shared" si="17"/>
        <v>0</v>
      </c>
    </row>
    <row r="113" spans="1:13" x14ac:dyDescent="0.35">
      <c r="A113" s="94" t="s">
        <v>109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">
        <f t="shared" si="17"/>
        <v>0</v>
      </c>
    </row>
    <row r="114" spans="1:13" x14ac:dyDescent="0.35">
      <c r="A114" s="94" t="s">
        <v>110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">
        <f t="shared" si="17"/>
        <v>0</v>
      </c>
    </row>
    <row r="115" spans="1:13" x14ac:dyDescent="0.35">
      <c r="A115" s="94" t="s">
        <v>111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">
        <f t="shared" si="17"/>
        <v>0</v>
      </c>
    </row>
    <row r="116" spans="1:13" x14ac:dyDescent="0.35">
      <c r="A116" s="94" t="s">
        <v>112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">
        <f t="shared" si="17"/>
        <v>0</v>
      </c>
    </row>
    <row r="117" spans="1:13" ht="13.15" x14ac:dyDescent="0.4">
      <c r="A117" s="155" t="s">
        <v>175</v>
      </c>
      <c r="B117" s="24">
        <f t="shared" ref="B117:M117" si="18">SUM(B107:B116)</f>
        <v>0</v>
      </c>
      <c r="C117" s="24">
        <f t="shared" si="18"/>
        <v>0</v>
      </c>
      <c r="D117" s="24">
        <f t="shared" si="18"/>
        <v>0</v>
      </c>
      <c r="E117" s="24">
        <f t="shared" si="18"/>
        <v>0</v>
      </c>
      <c r="F117" s="24">
        <f t="shared" si="18"/>
        <v>0</v>
      </c>
      <c r="G117" s="24">
        <f t="shared" si="18"/>
        <v>0</v>
      </c>
      <c r="H117" s="24">
        <f t="shared" si="18"/>
        <v>0</v>
      </c>
      <c r="I117" s="24">
        <f t="shared" si="18"/>
        <v>0</v>
      </c>
      <c r="J117" s="24">
        <f t="shared" si="18"/>
        <v>0</v>
      </c>
      <c r="K117" s="24">
        <f t="shared" si="18"/>
        <v>0</v>
      </c>
      <c r="L117" s="24">
        <f t="shared" si="18"/>
        <v>0</v>
      </c>
      <c r="M117" s="25">
        <f t="shared" si="18"/>
        <v>0</v>
      </c>
    </row>
    <row r="118" spans="1:13" x14ac:dyDescent="0.35">
      <c r="A118" s="60" t="s">
        <v>83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4"/>
    </row>
    <row r="119" spans="1:13" x14ac:dyDescent="0.35">
      <c r="A119" s="93" t="s">
        <v>184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">
        <f t="shared" ref="M119:M128" si="19">SUM(B119:L119)</f>
        <v>0</v>
      </c>
    </row>
    <row r="120" spans="1:13" x14ac:dyDescent="0.35">
      <c r="A120" s="93" t="s">
        <v>75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">
        <f t="shared" si="19"/>
        <v>0</v>
      </c>
    </row>
    <row r="121" spans="1:13" x14ac:dyDescent="0.35">
      <c r="A121" s="93" t="s">
        <v>97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">
        <f t="shared" si="19"/>
        <v>0</v>
      </c>
    </row>
    <row r="122" spans="1:13" x14ac:dyDescent="0.35">
      <c r="A122" s="93" t="s">
        <v>73</v>
      </c>
      <c r="B122" s="114">
        <v>5276.27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">
        <f t="shared" si="19"/>
        <v>5276.27</v>
      </c>
    </row>
    <row r="123" spans="1:13" x14ac:dyDescent="0.35">
      <c r="A123" s="93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">
        <f t="shared" si="19"/>
        <v>0</v>
      </c>
    </row>
    <row r="124" spans="1:13" x14ac:dyDescent="0.35">
      <c r="A124" s="93" t="s">
        <v>88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">
        <f t="shared" si="19"/>
        <v>0</v>
      </c>
    </row>
    <row r="125" spans="1:13" x14ac:dyDescent="0.35">
      <c r="A125" s="93" t="s">
        <v>90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">
        <f t="shared" si="19"/>
        <v>0</v>
      </c>
    </row>
    <row r="126" spans="1:13" x14ac:dyDescent="0.35">
      <c r="A126" s="93" t="s">
        <v>91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">
        <f t="shared" si="19"/>
        <v>0</v>
      </c>
    </row>
    <row r="127" spans="1:13" x14ac:dyDescent="0.35">
      <c r="A127" s="93" t="s">
        <v>92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">
        <f t="shared" si="19"/>
        <v>0</v>
      </c>
    </row>
    <row r="128" spans="1:13" x14ac:dyDescent="0.35">
      <c r="A128" s="93" t="s">
        <v>93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">
        <f t="shared" si="19"/>
        <v>0</v>
      </c>
    </row>
    <row r="129" spans="1:13" ht="13.15" x14ac:dyDescent="0.4">
      <c r="A129" s="155" t="s">
        <v>174</v>
      </c>
      <c r="B129" s="24">
        <f>SUM(B119:B128)</f>
        <v>5276.27</v>
      </c>
      <c r="C129" s="24">
        <f t="shared" ref="C129:L129" si="20">SUM(C119:C128)</f>
        <v>0</v>
      </c>
      <c r="D129" s="24">
        <f t="shared" si="20"/>
        <v>0</v>
      </c>
      <c r="E129" s="24">
        <f t="shared" si="20"/>
        <v>0</v>
      </c>
      <c r="F129" s="24">
        <f t="shared" si="20"/>
        <v>0</v>
      </c>
      <c r="G129" s="24">
        <f t="shared" si="20"/>
        <v>0</v>
      </c>
      <c r="H129" s="24">
        <f t="shared" si="20"/>
        <v>0</v>
      </c>
      <c r="I129" s="24">
        <f t="shared" si="20"/>
        <v>0</v>
      </c>
      <c r="J129" s="24">
        <f t="shared" si="20"/>
        <v>0</v>
      </c>
      <c r="K129" s="24">
        <f t="shared" si="20"/>
        <v>0</v>
      </c>
      <c r="L129" s="24">
        <f t="shared" si="20"/>
        <v>0</v>
      </c>
      <c r="M129" s="24">
        <f>SUM(M119:M128)</f>
        <v>5276.27</v>
      </c>
    </row>
    <row r="130" spans="1:13" x14ac:dyDescent="0.35">
      <c r="A130" s="60" t="s">
        <v>127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11">
        <f>SUM(B130:L130)</f>
        <v>0</v>
      </c>
    </row>
    <row r="131" spans="1:13" x14ac:dyDescent="0.35">
      <c r="A131" s="93" t="s">
        <v>183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">
        <f>SUM(B131:L131)</f>
        <v>0</v>
      </c>
    </row>
    <row r="132" spans="1:13" x14ac:dyDescent="0.35">
      <c r="A132" s="92" t="s">
        <v>180</v>
      </c>
      <c r="B132" s="115">
        <v>1966.6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">
        <f t="shared" ref="M132:M142" si="21">SUM(B132:L132)</f>
        <v>1966.6</v>
      </c>
    </row>
    <row r="133" spans="1:13" x14ac:dyDescent="0.35">
      <c r="A133" s="92" t="s">
        <v>12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>
        <f t="shared" si="21"/>
        <v>0</v>
      </c>
    </row>
    <row r="134" spans="1:13" x14ac:dyDescent="0.35">
      <c r="A134" s="92" t="s">
        <v>13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">
        <f t="shared" si="21"/>
        <v>0</v>
      </c>
    </row>
    <row r="135" spans="1:13" x14ac:dyDescent="0.35">
      <c r="A135" s="159" t="s">
        <v>185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">
        <f t="shared" si="21"/>
        <v>0</v>
      </c>
    </row>
    <row r="136" spans="1:13" x14ac:dyDescent="0.35">
      <c r="A136" s="92" t="s">
        <v>181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">
        <f t="shared" si="21"/>
        <v>0</v>
      </c>
    </row>
    <row r="137" spans="1:13" x14ac:dyDescent="0.35">
      <c r="A137" s="92" t="s">
        <v>182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">
        <f t="shared" si="21"/>
        <v>0</v>
      </c>
    </row>
    <row r="138" spans="1:13" x14ac:dyDescent="0.35">
      <c r="A138" s="92" t="s">
        <v>70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">
        <f t="shared" si="21"/>
        <v>0</v>
      </c>
    </row>
    <row r="139" spans="1:13" x14ac:dyDescent="0.35">
      <c r="A139" s="92" t="s">
        <v>11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">
        <f t="shared" si="21"/>
        <v>0</v>
      </c>
    </row>
    <row r="140" spans="1:13" x14ac:dyDescent="0.35">
      <c r="A140" s="160" t="s">
        <v>104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">
        <f t="shared" si="21"/>
        <v>0</v>
      </c>
    </row>
    <row r="141" spans="1:13" x14ac:dyDescent="0.35">
      <c r="A141" s="94" t="s">
        <v>105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">
        <f t="shared" si="21"/>
        <v>0</v>
      </c>
    </row>
    <row r="142" spans="1:13" x14ac:dyDescent="0.35">
      <c r="A142" s="94" t="s">
        <v>106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">
        <f t="shared" si="21"/>
        <v>0</v>
      </c>
    </row>
    <row r="143" spans="1:13" x14ac:dyDescent="0.35">
      <c r="A143" s="94" t="s">
        <v>107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">
        <f>SUM(B143:L143)</f>
        <v>0</v>
      </c>
    </row>
    <row r="144" spans="1:13" x14ac:dyDescent="0.35">
      <c r="A144" s="94" t="s">
        <v>108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1">
        <f>SUM(B144:L144)</f>
        <v>0</v>
      </c>
    </row>
    <row r="145" spans="1:13" ht="12.75" customHeight="1" x14ac:dyDescent="0.4">
      <c r="A145" s="155" t="s">
        <v>173</v>
      </c>
      <c r="B145" s="24">
        <f t="shared" ref="B145:L145" si="22">SUM(B130:C144)</f>
        <v>1966.6</v>
      </c>
      <c r="C145" s="24">
        <f t="shared" si="22"/>
        <v>0</v>
      </c>
      <c r="D145" s="24">
        <f t="shared" si="22"/>
        <v>0</v>
      </c>
      <c r="E145" s="24">
        <f t="shared" si="22"/>
        <v>0</v>
      </c>
      <c r="F145" s="24">
        <f t="shared" si="22"/>
        <v>0</v>
      </c>
      <c r="G145" s="24">
        <f t="shared" si="22"/>
        <v>0</v>
      </c>
      <c r="H145" s="24">
        <f t="shared" si="22"/>
        <v>0</v>
      </c>
      <c r="I145" s="24">
        <f t="shared" si="22"/>
        <v>0</v>
      </c>
      <c r="J145" s="24">
        <f t="shared" si="22"/>
        <v>0</v>
      </c>
      <c r="K145" s="24">
        <f t="shared" si="22"/>
        <v>0</v>
      </c>
      <c r="L145" s="24">
        <f t="shared" si="22"/>
        <v>1966.6</v>
      </c>
      <c r="M145" s="24">
        <f>SUM(M130:M144)</f>
        <v>1966.6</v>
      </c>
    </row>
    <row r="146" spans="1:13" ht="15" customHeight="1" x14ac:dyDescent="0.35">
      <c r="A146" s="60" t="s">
        <v>128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4"/>
    </row>
    <row r="147" spans="1:13" ht="12.75" customHeight="1" x14ac:dyDescent="0.35">
      <c r="A147" s="92" t="s">
        <v>64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6"/>
      <c r="L147" s="115"/>
      <c r="M147" s="11">
        <f>SUM(B147:L147)</f>
        <v>0</v>
      </c>
    </row>
    <row r="148" spans="1:13" ht="12.75" customHeight="1" x14ac:dyDescent="0.35">
      <c r="A148" s="92" t="s">
        <v>191</v>
      </c>
      <c r="B148" s="137">
        <f>'Teacher Allowance'!D28</f>
        <v>0</v>
      </c>
      <c r="C148" s="137">
        <f>'Teacher Allowance'!E28</f>
        <v>0</v>
      </c>
      <c r="D148" s="137">
        <f>'Teacher Allowance'!F28</f>
        <v>0</v>
      </c>
      <c r="E148" s="137">
        <f>'Teacher Allowance'!G28</f>
        <v>0</v>
      </c>
      <c r="F148" s="137">
        <f>'Teacher Allowance'!H28</f>
        <v>0</v>
      </c>
      <c r="G148" s="137">
        <f>'Teacher Allowance'!I28</f>
        <v>0</v>
      </c>
      <c r="H148" s="137">
        <f>'Teacher Allowance'!J28</f>
        <v>0</v>
      </c>
      <c r="I148" s="137">
        <f>'Teacher Allowance'!K28</f>
        <v>0</v>
      </c>
      <c r="J148" s="137">
        <f>'Teacher Allowance'!L28</f>
        <v>0</v>
      </c>
      <c r="K148" s="137">
        <f>'Teacher Allowance'!M28</f>
        <v>0</v>
      </c>
      <c r="L148" s="137">
        <f>'Teacher Allowance'!N28</f>
        <v>0</v>
      </c>
      <c r="M148" s="11">
        <f>SUM(B148:L148)</f>
        <v>0</v>
      </c>
    </row>
    <row r="149" spans="1:13" ht="12.75" customHeight="1" x14ac:dyDescent="0.35">
      <c r="A149" s="92" t="s">
        <v>115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6"/>
      <c r="L149" s="115"/>
      <c r="M149" s="11">
        <f>SUM(B149:L149)</f>
        <v>0</v>
      </c>
    </row>
    <row r="150" spans="1:13" ht="12.75" customHeight="1" x14ac:dyDescent="0.35">
      <c r="A150" s="92" t="s">
        <v>116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">
        <f>SUM(B150:L150)</f>
        <v>0</v>
      </c>
    </row>
    <row r="151" spans="1:13" ht="12.75" customHeight="1" x14ac:dyDescent="0.4">
      <c r="A151" s="155" t="s">
        <v>172</v>
      </c>
      <c r="B151" s="24">
        <f>SUM(B147:B150)</f>
        <v>0</v>
      </c>
      <c r="C151" s="24">
        <f t="shared" ref="C151:L151" si="23">SUM(C147:C150)</f>
        <v>0</v>
      </c>
      <c r="D151" s="24">
        <f t="shared" si="23"/>
        <v>0</v>
      </c>
      <c r="E151" s="24">
        <f t="shared" si="23"/>
        <v>0</v>
      </c>
      <c r="F151" s="24">
        <f t="shared" si="23"/>
        <v>0</v>
      </c>
      <c r="G151" s="24">
        <f t="shared" si="23"/>
        <v>0</v>
      </c>
      <c r="H151" s="24">
        <f t="shared" si="23"/>
        <v>0</v>
      </c>
      <c r="I151" s="24">
        <f t="shared" si="23"/>
        <v>0</v>
      </c>
      <c r="J151" s="24">
        <f t="shared" si="23"/>
        <v>0</v>
      </c>
      <c r="K151" s="24">
        <f t="shared" si="23"/>
        <v>0</v>
      </c>
      <c r="L151" s="24">
        <f t="shared" si="23"/>
        <v>0</v>
      </c>
      <c r="M151" s="25">
        <f>SUM(M147:M150)</f>
        <v>0</v>
      </c>
    </row>
    <row r="152" spans="1:13" ht="15" customHeight="1" x14ac:dyDescent="0.35">
      <c r="A152" s="60" t="s">
        <v>129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4"/>
    </row>
    <row r="153" spans="1:13" ht="12.75" customHeight="1" x14ac:dyDescent="0.35">
      <c r="A153" s="92" t="s">
        <v>65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">
        <f>SUM(B153:L153)</f>
        <v>0</v>
      </c>
    </row>
    <row r="154" spans="1:13" ht="12.75" customHeight="1" x14ac:dyDescent="0.35">
      <c r="A154" s="93" t="s">
        <v>37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">
        <f t="shared" ref="M154:M159" si="24">SUM(B154:L154)</f>
        <v>0</v>
      </c>
    </row>
    <row r="155" spans="1:13" ht="12.75" customHeight="1" x14ac:dyDescent="0.35">
      <c r="A155" s="93" t="s">
        <v>30</v>
      </c>
      <c r="B155" s="115">
        <v>0.55000000000000004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">
        <f t="shared" si="24"/>
        <v>0.55000000000000004</v>
      </c>
    </row>
    <row r="156" spans="1:13" ht="12.75" customHeight="1" x14ac:dyDescent="0.35">
      <c r="A156" s="93" t="s">
        <v>67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">
        <f t="shared" si="24"/>
        <v>0</v>
      </c>
    </row>
    <row r="157" spans="1:13" ht="12.75" customHeight="1" x14ac:dyDescent="0.35">
      <c r="A157" s="94" t="s">
        <v>117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">
        <f t="shared" si="24"/>
        <v>0</v>
      </c>
    </row>
    <row r="158" spans="1:13" ht="12.75" customHeight="1" x14ac:dyDescent="0.35">
      <c r="A158" s="94" t="s">
        <v>118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">
        <f t="shared" si="24"/>
        <v>0</v>
      </c>
    </row>
    <row r="159" spans="1:13" ht="12.75" customHeight="1" x14ac:dyDescent="0.35">
      <c r="A159" s="94" t="s">
        <v>119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">
        <f t="shared" si="24"/>
        <v>0</v>
      </c>
    </row>
    <row r="160" spans="1:13" ht="12.75" customHeight="1" x14ac:dyDescent="0.4">
      <c r="A160" s="155" t="s">
        <v>170</v>
      </c>
      <c r="B160" s="24">
        <f>SUM(B153:B159)</f>
        <v>0.55000000000000004</v>
      </c>
      <c r="C160" s="24">
        <f t="shared" ref="C160:L160" si="25">SUM(C153:C159)</f>
        <v>0</v>
      </c>
      <c r="D160" s="24">
        <f t="shared" si="25"/>
        <v>0</v>
      </c>
      <c r="E160" s="24">
        <f t="shared" si="25"/>
        <v>0</v>
      </c>
      <c r="F160" s="24">
        <f t="shared" si="25"/>
        <v>0</v>
      </c>
      <c r="G160" s="24">
        <f t="shared" si="25"/>
        <v>0</v>
      </c>
      <c r="H160" s="24">
        <f t="shared" si="25"/>
        <v>0</v>
      </c>
      <c r="I160" s="24">
        <f t="shared" si="25"/>
        <v>0</v>
      </c>
      <c r="J160" s="24">
        <f t="shared" si="25"/>
        <v>0</v>
      </c>
      <c r="K160" s="24">
        <f t="shared" si="25"/>
        <v>0</v>
      </c>
      <c r="L160" s="24">
        <f t="shared" si="25"/>
        <v>0</v>
      </c>
      <c r="M160" s="25">
        <f>SUM(M153:M159)</f>
        <v>0.55000000000000004</v>
      </c>
    </row>
    <row r="161" spans="1:13" x14ac:dyDescent="0.35">
      <c r="A161" s="60" t="s">
        <v>143</v>
      </c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4"/>
    </row>
    <row r="162" spans="1:13" x14ac:dyDescent="0.35">
      <c r="A162" s="92" t="s">
        <v>86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">
        <f t="shared" ref="M162:M173" si="26">SUM(B162:L162)</f>
        <v>0</v>
      </c>
    </row>
    <row r="163" spans="1:13" ht="12.75" customHeight="1" x14ac:dyDescent="0.35">
      <c r="A163" s="93" t="s">
        <v>87</v>
      </c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">
        <f t="shared" si="26"/>
        <v>0</v>
      </c>
    </row>
    <row r="164" spans="1:13" x14ac:dyDescent="0.35">
      <c r="A164" s="93" t="s">
        <v>14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">
        <f t="shared" si="26"/>
        <v>0</v>
      </c>
    </row>
    <row r="165" spans="1:13" x14ac:dyDescent="0.35">
      <c r="A165" s="93" t="s">
        <v>190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">
        <f t="shared" si="26"/>
        <v>0</v>
      </c>
    </row>
    <row r="166" spans="1:13" x14ac:dyDescent="0.35">
      <c r="A166" s="93" t="s">
        <v>145</v>
      </c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">
        <f t="shared" si="26"/>
        <v>0</v>
      </c>
    </row>
    <row r="167" spans="1:13" x14ac:dyDescent="0.35">
      <c r="A167" s="93" t="s">
        <v>82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">
        <f t="shared" si="26"/>
        <v>0</v>
      </c>
    </row>
    <row r="168" spans="1:13" x14ac:dyDescent="0.35">
      <c r="A168" s="93" t="s">
        <v>71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">
        <f t="shared" si="26"/>
        <v>0</v>
      </c>
    </row>
    <row r="169" spans="1:13" x14ac:dyDescent="0.35">
      <c r="A169" s="92" t="s">
        <v>178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">
        <f t="shared" si="26"/>
        <v>0</v>
      </c>
    </row>
    <row r="170" spans="1:13" x14ac:dyDescent="0.35">
      <c r="A170" s="93" t="s">
        <v>94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">
        <f t="shared" si="26"/>
        <v>0</v>
      </c>
    </row>
    <row r="171" spans="1:13" x14ac:dyDescent="0.35">
      <c r="A171" s="93" t="s">
        <v>186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">
        <f t="shared" si="26"/>
        <v>0</v>
      </c>
    </row>
    <row r="172" spans="1:13" x14ac:dyDescent="0.35">
      <c r="A172" s="93" t="s">
        <v>187</v>
      </c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">
        <f t="shared" si="26"/>
        <v>0</v>
      </c>
    </row>
    <row r="173" spans="1:13" x14ac:dyDescent="0.35">
      <c r="A173" s="93" t="s">
        <v>124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">
        <f t="shared" si="26"/>
        <v>0</v>
      </c>
    </row>
    <row r="174" spans="1:13" ht="13.15" x14ac:dyDescent="0.4">
      <c r="A174" s="156" t="s">
        <v>171</v>
      </c>
      <c r="B174" s="24">
        <f t="shared" ref="B174:M174" si="27">SUM(B162:B173)</f>
        <v>0</v>
      </c>
      <c r="C174" s="24">
        <f t="shared" si="27"/>
        <v>0</v>
      </c>
      <c r="D174" s="24">
        <f t="shared" si="27"/>
        <v>0</v>
      </c>
      <c r="E174" s="24">
        <f t="shared" si="27"/>
        <v>0</v>
      </c>
      <c r="F174" s="24">
        <f t="shared" si="27"/>
        <v>0</v>
      </c>
      <c r="G174" s="24">
        <f t="shared" si="27"/>
        <v>0</v>
      </c>
      <c r="H174" s="24">
        <f t="shared" si="27"/>
        <v>0</v>
      </c>
      <c r="I174" s="24">
        <f t="shared" si="27"/>
        <v>0</v>
      </c>
      <c r="J174" s="24">
        <f t="shared" si="27"/>
        <v>0</v>
      </c>
      <c r="K174" s="24">
        <f t="shared" si="27"/>
        <v>0</v>
      </c>
      <c r="L174" s="24">
        <f t="shared" si="27"/>
        <v>0</v>
      </c>
      <c r="M174" s="24">
        <f t="shared" si="27"/>
        <v>0</v>
      </c>
    </row>
    <row r="175" spans="1:13" ht="13.15" x14ac:dyDescent="0.4">
      <c r="A175" s="18" t="s">
        <v>31</v>
      </c>
      <c r="B175" s="48">
        <f t="shared" ref="B175:M175" si="28">B105+B117+B129+B145+B151+B160+B174</f>
        <v>7243.420000000001</v>
      </c>
      <c r="C175" s="48">
        <f t="shared" si="28"/>
        <v>0</v>
      </c>
      <c r="D175" s="48">
        <f t="shared" si="28"/>
        <v>0</v>
      </c>
      <c r="E175" s="48">
        <f t="shared" si="28"/>
        <v>0</v>
      </c>
      <c r="F175" s="48">
        <f t="shared" si="28"/>
        <v>0</v>
      </c>
      <c r="G175" s="48">
        <f t="shared" si="28"/>
        <v>0</v>
      </c>
      <c r="H175" s="48">
        <f t="shared" si="28"/>
        <v>0</v>
      </c>
      <c r="I175" s="48">
        <f t="shared" si="28"/>
        <v>0</v>
      </c>
      <c r="J175" s="48">
        <f t="shared" si="28"/>
        <v>0</v>
      </c>
      <c r="K175" s="48">
        <f t="shared" si="28"/>
        <v>0</v>
      </c>
      <c r="L175" s="48">
        <f t="shared" si="28"/>
        <v>1966.6</v>
      </c>
      <c r="M175" s="48">
        <f t="shared" si="28"/>
        <v>7243.420000000001</v>
      </c>
    </row>
    <row r="176" spans="1:13" ht="13.5" thickBot="1" x14ac:dyDescent="0.45">
      <c r="A176" s="15" t="s">
        <v>33</v>
      </c>
      <c r="B176" s="47">
        <f t="shared" ref="B176:M176" si="29">B89-B175</f>
        <v>-7241.4700000000012</v>
      </c>
      <c r="C176" s="47">
        <f t="shared" si="29"/>
        <v>0</v>
      </c>
      <c r="D176" s="47">
        <f t="shared" si="29"/>
        <v>0</v>
      </c>
      <c r="E176" s="47">
        <f t="shared" si="29"/>
        <v>0</v>
      </c>
      <c r="F176" s="47">
        <f t="shared" si="29"/>
        <v>0</v>
      </c>
      <c r="G176" s="47">
        <f t="shared" si="29"/>
        <v>0</v>
      </c>
      <c r="H176" s="47">
        <f t="shared" si="29"/>
        <v>0</v>
      </c>
      <c r="I176" s="47">
        <f t="shared" si="29"/>
        <v>0</v>
      </c>
      <c r="J176" s="47">
        <f t="shared" si="29"/>
        <v>0</v>
      </c>
      <c r="K176" s="47">
        <f t="shared" si="29"/>
        <v>0</v>
      </c>
      <c r="L176" s="47">
        <f t="shared" si="29"/>
        <v>-1966.6</v>
      </c>
      <c r="M176" s="46">
        <f t="shared" si="29"/>
        <v>-7239.5200000000013</v>
      </c>
    </row>
    <row r="177" spans="12:12" ht="13.15" thickTop="1" x14ac:dyDescent="0.35"/>
    <row r="179" spans="12:12" x14ac:dyDescent="0.35">
      <c r="L179" s="2"/>
    </row>
  </sheetData>
  <phoneticPr fontId="0" type="noConversion"/>
  <printOptions horizontalCentered="1" verticalCentered="1"/>
  <pageMargins left="0.5" right="0.5" top="0.25" bottom="0.25" header="0.25" footer="0.25"/>
  <pageSetup scale="33" orientation="portrait" horizontalDpi="300" verticalDpi="300" r:id="rId1"/>
  <headerFooter alignWithMargins="0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opLeftCell="B1" zoomScaleNormal="100" zoomScaleSheetLayoutView="100" workbookViewId="0">
      <selection activeCell="G8" sqref="G8"/>
    </sheetView>
  </sheetViews>
  <sheetFormatPr defaultRowHeight="12.75" x14ac:dyDescent="0.35"/>
  <cols>
    <col min="1" max="1" width="2.73046875" customWidth="1"/>
    <col min="2" max="2" width="42.796875" customWidth="1"/>
    <col min="3" max="3" width="12.265625" customWidth="1"/>
    <col min="4" max="4" width="11.73046875" customWidth="1"/>
    <col min="5" max="5" width="13.73046875" customWidth="1"/>
    <col min="6" max="6" width="12.19921875" style="101" customWidth="1"/>
    <col min="7" max="7" width="12.73046875" customWidth="1"/>
    <col min="8" max="13" width="10.73046875" customWidth="1"/>
  </cols>
  <sheetData>
    <row r="1" spans="1:7" ht="13.15" x14ac:dyDescent="0.4">
      <c r="B1" s="30" t="s">
        <v>188</v>
      </c>
      <c r="C1" s="28"/>
      <c r="D1" s="28"/>
      <c r="E1" s="31"/>
      <c r="F1" s="95"/>
      <c r="G1" s="28"/>
    </row>
    <row r="2" spans="1:7" ht="13.15" x14ac:dyDescent="0.4">
      <c r="B2" s="32" t="s">
        <v>179</v>
      </c>
      <c r="C2" s="33"/>
      <c r="D2" s="33" t="s">
        <v>27</v>
      </c>
      <c r="E2" s="33" t="s">
        <v>35</v>
      </c>
      <c r="F2" s="96" t="s">
        <v>27</v>
      </c>
      <c r="G2" s="33" t="s">
        <v>42</v>
      </c>
    </row>
    <row r="3" spans="1:7" ht="13.15" x14ac:dyDescent="0.4">
      <c r="B3" s="103">
        <f>Fundraising!B3</f>
        <v>42622</v>
      </c>
      <c r="C3" s="35" t="s">
        <v>29</v>
      </c>
      <c r="D3" s="35" t="s">
        <v>0</v>
      </c>
      <c r="E3" s="35" t="s">
        <v>49</v>
      </c>
      <c r="F3" s="97" t="s">
        <v>41</v>
      </c>
      <c r="G3" s="35" t="s">
        <v>36</v>
      </c>
    </row>
    <row r="4" spans="1:7" x14ac:dyDescent="0.35">
      <c r="B4" s="36"/>
      <c r="C4" s="36"/>
      <c r="D4" s="36"/>
      <c r="E4" s="36"/>
      <c r="F4" s="98"/>
      <c r="G4" s="36"/>
    </row>
    <row r="5" spans="1:7" x14ac:dyDescent="0.35">
      <c r="A5" s="57"/>
      <c r="B5" s="60" t="s">
        <v>147</v>
      </c>
      <c r="C5" s="62"/>
      <c r="D5" s="135"/>
      <c r="E5" s="135"/>
      <c r="F5" s="136"/>
      <c r="G5" s="135"/>
    </row>
    <row r="6" spans="1:7" x14ac:dyDescent="0.35">
      <c r="A6" s="57"/>
      <c r="B6" s="4" t="s">
        <v>69</v>
      </c>
      <c r="C6" s="122">
        <v>0</v>
      </c>
      <c r="D6" s="7">
        <f>Detail!M21</f>
        <v>0</v>
      </c>
      <c r="E6" s="7">
        <f t="shared" ref="E6:E16" si="0">SUM(C6:D6)</f>
        <v>0</v>
      </c>
      <c r="F6" s="104">
        <f>(Detail!M107)*-1</f>
        <v>0</v>
      </c>
      <c r="G6" s="77">
        <f t="shared" ref="G6:G16" si="1">SUM(E6:F6)</f>
        <v>0</v>
      </c>
    </row>
    <row r="7" spans="1:7" x14ac:dyDescent="0.35">
      <c r="A7" s="57"/>
      <c r="B7" s="4" t="s">
        <v>9</v>
      </c>
      <c r="C7" s="123">
        <v>0</v>
      </c>
      <c r="D7" s="7">
        <f>Detail!M22</f>
        <v>0</v>
      </c>
      <c r="E7" s="5">
        <f t="shared" si="0"/>
        <v>0</v>
      </c>
      <c r="F7" s="104">
        <f>(Detail!M108)*-1</f>
        <v>0</v>
      </c>
      <c r="G7" s="77">
        <f t="shared" si="1"/>
        <v>0</v>
      </c>
    </row>
    <row r="8" spans="1:7" x14ac:dyDescent="0.35">
      <c r="A8" s="57"/>
      <c r="B8" s="91"/>
      <c r="C8" s="124">
        <v>0</v>
      </c>
      <c r="D8" s="7">
        <f>Detail!M23</f>
        <v>0</v>
      </c>
      <c r="E8" s="6">
        <f>SUM(C8:D8)</f>
        <v>0</v>
      </c>
      <c r="F8" s="104">
        <v>0</v>
      </c>
      <c r="G8" s="77">
        <f t="shared" si="1"/>
        <v>0</v>
      </c>
    </row>
    <row r="9" spans="1:7" x14ac:dyDescent="0.35">
      <c r="A9" s="57"/>
      <c r="B9" s="80"/>
      <c r="C9" s="124">
        <v>0</v>
      </c>
      <c r="D9" s="7">
        <f>Detail!M24</f>
        <v>0</v>
      </c>
      <c r="E9" s="6">
        <f t="shared" si="0"/>
        <v>0</v>
      </c>
      <c r="F9" s="104">
        <f>(Detail!M110)*-1</f>
        <v>0</v>
      </c>
      <c r="G9" s="77">
        <f t="shared" si="1"/>
        <v>0</v>
      </c>
    </row>
    <row r="10" spans="1:7" x14ac:dyDescent="0.35">
      <c r="A10" s="57"/>
      <c r="B10" s="4"/>
      <c r="C10" s="125">
        <v>0</v>
      </c>
      <c r="D10" s="7">
        <f>Detail!M25</f>
        <v>0</v>
      </c>
      <c r="E10" s="8">
        <f t="shared" si="0"/>
        <v>0</v>
      </c>
      <c r="F10" s="104">
        <f>(Detail!M111)*-1</f>
        <v>0</v>
      </c>
      <c r="G10" s="77">
        <f t="shared" si="1"/>
        <v>0</v>
      </c>
    </row>
    <row r="11" spans="1:7" x14ac:dyDescent="0.35">
      <c r="A11" s="57"/>
      <c r="B11" s="129"/>
      <c r="C11" s="125">
        <v>0</v>
      </c>
      <c r="D11" s="7">
        <f>Detail!M26</f>
        <v>0</v>
      </c>
      <c r="E11" s="8">
        <f t="shared" si="0"/>
        <v>0</v>
      </c>
      <c r="F11" s="104">
        <f>(Detail!M112)*-1</f>
        <v>0</v>
      </c>
      <c r="G11" s="77">
        <f t="shared" si="1"/>
        <v>0</v>
      </c>
    </row>
    <row r="12" spans="1:7" x14ac:dyDescent="0.35">
      <c r="A12" s="57"/>
      <c r="B12" s="129" t="s">
        <v>109</v>
      </c>
      <c r="C12" s="125">
        <v>0</v>
      </c>
      <c r="D12" s="7">
        <f>Detail!M27</f>
        <v>0</v>
      </c>
      <c r="E12" s="8">
        <f t="shared" si="0"/>
        <v>0</v>
      </c>
      <c r="F12" s="104">
        <f>(Detail!M113)*-1</f>
        <v>0</v>
      </c>
      <c r="G12" s="77">
        <f t="shared" si="1"/>
        <v>0</v>
      </c>
    </row>
    <row r="13" spans="1:7" x14ac:dyDescent="0.35">
      <c r="A13" s="57"/>
      <c r="B13" s="129" t="s">
        <v>110</v>
      </c>
      <c r="C13" s="125">
        <v>0</v>
      </c>
      <c r="D13" s="7">
        <f>Detail!M28</f>
        <v>0</v>
      </c>
      <c r="E13" s="8">
        <f t="shared" si="0"/>
        <v>0</v>
      </c>
      <c r="F13" s="104">
        <f>(Detail!M114)*-1</f>
        <v>0</v>
      </c>
      <c r="G13" s="77">
        <f t="shared" si="1"/>
        <v>0</v>
      </c>
    </row>
    <row r="14" spans="1:7" x14ac:dyDescent="0.35">
      <c r="A14" s="57"/>
      <c r="B14" s="129" t="s">
        <v>111</v>
      </c>
      <c r="C14" s="125">
        <v>0</v>
      </c>
      <c r="D14" s="7">
        <f>Detail!M29</f>
        <v>0</v>
      </c>
      <c r="E14" s="8">
        <f t="shared" si="0"/>
        <v>0</v>
      </c>
      <c r="F14" s="104">
        <f>(Detail!M115)*-1</f>
        <v>0</v>
      </c>
      <c r="G14" s="77">
        <f t="shared" si="1"/>
        <v>0</v>
      </c>
    </row>
    <row r="15" spans="1:7" x14ac:dyDescent="0.35">
      <c r="A15" s="57"/>
      <c r="B15" s="129" t="s">
        <v>112</v>
      </c>
      <c r="C15" s="125">
        <v>0</v>
      </c>
      <c r="D15" s="7">
        <f>Detail!M30</f>
        <v>0</v>
      </c>
      <c r="E15" s="8">
        <f t="shared" si="0"/>
        <v>0</v>
      </c>
      <c r="F15" s="104">
        <f>(Detail!M116)*-1</f>
        <v>0</v>
      </c>
      <c r="G15" s="77">
        <f t="shared" si="1"/>
        <v>0</v>
      </c>
    </row>
    <row r="16" spans="1:7" ht="13.15" x14ac:dyDescent="0.4">
      <c r="A16" s="57"/>
      <c r="B16" s="134" t="s">
        <v>157</v>
      </c>
      <c r="C16" s="23">
        <f>SUM(C6:C15)</f>
        <v>0</v>
      </c>
      <c r="D16" s="24">
        <f>Detail!M31</f>
        <v>0</v>
      </c>
      <c r="E16" s="24">
        <f t="shared" si="0"/>
        <v>0</v>
      </c>
      <c r="F16" s="105">
        <f>SUM(F6:F15)</f>
        <v>0</v>
      </c>
      <c r="G16" s="25">
        <f t="shared" si="1"/>
        <v>0</v>
      </c>
    </row>
    <row r="17" spans="1:7" x14ac:dyDescent="0.35">
      <c r="A17" s="57"/>
      <c r="B17" s="60" t="s">
        <v>148</v>
      </c>
      <c r="C17" s="88"/>
      <c r="D17" s="75"/>
      <c r="E17" s="75"/>
      <c r="F17" s="100"/>
      <c r="G17" s="89"/>
    </row>
    <row r="18" spans="1:7" x14ac:dyDescent="0.35">
      <c r="A18" s="57"/>
      <c r="B18" s="4" t="s">
        <v>183</v>
      </c>
      <c r="C18" s="124">
        <v>800</v>
      </c>
      <c r="D18" s="16">
        <f>Detail!M45</f>
        <v>0</v>
      </c>
      <c r="E18" s="16">
        <f t="shared" ref="E18:E60" si="2">SUM(C18:D18)</f>
        <v>800</v>
      </c>
      <c r="F18" s="104">
        <f>(Detail!M131)*-1</f>
        <v>0</v>
      </c>
      <c r="G18" s="39">
        <f t="shared" ref="G18:G32" si="3">SUM(E18:F18)</f>
        <v>800</v>
      </c>
    </row>
    <row r="19" spans="1:7" x14ac:dyDescent="0.35">
      <c r="A19" s="57"/>
      <c r="B19" s="17" t="s">
        <v>180</v>
      </c>
      <c r="C19" s="124">
        <v>2000</v>
      </c>
      <c r="D19" s="16">
        <f>Detail!M46</f>
        <v>0</v>
      </c>
      <c r="E19" s="16">
        <f t="shared" si="2"/>
        <v>2000</v>
      </c>
      <c r="F19" s="104">
        <f>(Detail!M132)*-1</f>
        <v>-1966.6</v>
      </c>
      <c r="G19" s="39">
        <f t="shared" si="3"/>
        <v>33.400000000000091</v>
      </c>
    </row>
    <row r="20" spans="1:7" x14ac:dyDescent="0.35">
      <c r="A20" s="57"/>
      <c r="B20" s="17" t="s">
        <v>12</v>
      </c>
      <c r="C20" s="124">
        <v>400</v>
      </c>
      <c r="D20" s="16">
        <f>Detail!M47</f>
        <v>0</v>
      </c>
      <c r="E20" s="16">
        <f t="shared" si="2"/>
        <v>400</v>
      </c>
      <c r="F20" s="104">
        <f>(Detail!M133)*-1</f>
        <v>0</v>
      </c>
      <c r="G20" s="39">
        <f t="shared" si="3"/>
        <v>400</v>
      </c>
    </row>
    <row r="21" spans="1:7" x14ac:dyDescent="0.35">
      <c r="A21" s="57"/>
      <c r="B21" s="17" t="s">
        <v>13</v>
      </c>
      <c r="C21" s="124">
        <v>1500</v>
      </c>
      <c r="D21" s="16">
        <f>Detail!M48</f>
        <v>0</v>
      </c>
      <c r="E21" s="16">
        <f t="shared" si="2"/>
        <v>1500</v>
      </c>
      <c r="F21" s="104">
        <f>(Detail!M134)*-1</f>
        <v>0</v>
      </c>
      <c r="G21" s="39">
        <f t="shared" si="3"/>
        <v>1500</v>
      </c>
    </row>
    <row r="22" spans="1:7" x14ac:dyDescent="0.35">
      <c r="A22" s="57"/>
      <c r="B22" s="80" t="s">
        <v>185</v>
      </c>
      <c r="C22" s="124">
        <v>300</v>
      </c>
      <c r="D22" s="16">
        <f>Detail!M49</f>
        <v>0</v>
      </c>
      <c r="E22" s="16">
        <f t="shared" si="2"/>
        <v>300</v>
      </c>
      <c r="F22" s="104">
        <f>(Detail!M135)*-1</f>
        <v>0</v>
      </c>
      <c r="G22" s="39">
        <f t="shared" si="3"/>
        <v>300</v>
      </c>
    </row>
    <row r="23" spans="1:7" x14ac:dyDescent="0.35">
      <c r="A23" s="57"/>
      <c r="B23" s="17" t="s">
        <v>181</v>
      </c>
      <c r="C23" s="124">
        <v>3500</v>
      </c>
      <c r="D23" s="16">
        <f>Detail!M50</f>
        <v>0</v>
      </c>
      <c r="E23" s="16">
        <f t="shared" si="2"/>
        <v>3500</v>
      </c>
      <c r="F23" s="104">
        <f>(Detail!M136)*-1</f>
        <v>0</v>
      </c>
      <c r="G23" s="39">
        <f t="shared" si="3"/>
        <v>3500</v>
      </c>
    </row>
    <row r="24" spans="1:7" x14ac:dyDescent="0.35">
      <c r="A24" s="57"/>
      <c r="B24" s="17" t="s">
        <v>182</v>
      </c>
      <c r="C24" s="124">
        <v>3000</v>
      </c>
      <c r="D24" s="16">
        <f>Detail!M51</f>
        <v>0</v>
      </c>
      <c r="E24" s="16">
        <f t="shared" si="2"/>
        <v>3000</v>
      </c>
      <c r="F24" s="104">
        <f>(Detail!M137)*-1</f>
        <v>0</v>
      </c>
      <c r="G24" s="39">
        <f t="shared" si="3"/>
        <v>3000</v>
      </c>
    </row>
    <row r="25" spans="1:7" x14ac:dyDescent="0.35">
      <c r="A25" s="57"/>
      <c r="B25" s="17" t="s">
        <v>70</v>
      </c>
      <c r="C25" s="124">
        <v>0</v>
      </c>
      <c r="D25" s="16">
        <f>Detail!M52</f>
        <v>0</v>
      </c>
      <c r="E25" s="16">
        <f t="shared" si="2"/>
        <v>0</v>
      </c>
      <c r="F25" s="104">
        <f>(Detail!M138)*-1</f>
        <v>0</v>
      </c>
      <c r="G25" s="39">
        <f t="shared" si="3"/>
        <v>0</v>
      </c>
    </row>
    <row r="26" spans="1:7" x14ac:dyDescent="0.35">
      <c r="A26" s="57"/>
      <c r="B26" s="4" t="s">
        <v>11</v>
      </c>
      <c r="C26" s="124">
        <v>80</v>
      </c>
      <c r="D26" s="16">
        <f>Detail!M53</f>
        <v>0</v>
      </c>
      <c r="E26" s="16">
        <f t="shared" si="2"/>
        <v>80</v>
      </c>
      <c r="F26" s="104">
        <f>(Detail!M139)*-1</f>
        <v>0</v>
      </c>
      <c r="G26" s="39">
        <f t="shared" si="3"/>
        <v>80</v>
      </c>
    </row>
    <row r="27" spans="1:7" x14ac:dyDescent="0.35">
      <c r="A27" s="57"/>
      <c r="B27" s="129" t="s">
        <v>104</v>
      </c>
      <c r="C27" s="124">
        <v>0</v>
      </c>
      <c r="D27" s="16">
        <f>Detail!M54</f>
        <v>0</v>
      </c>
      <c r="E27" s="16">
        <f t="shared" si="2"/>
        <v>0</v>
      </c>
      <c r="F27" s="104">
        <f>(Detail!M140)*-1</f>
        <v>0</v>
      </c>
      <c r="G27" s="39">
        <f t="shared" si="3"/>
        <v>0</v>
      </c>
    </row>
    <row r="28" spans="1:7" x14ac:dyDescent="0.35">
      <c r="A28" s="57"/>
      <c r="B28" s="129" t="s">
        <v>105</v>
      </c>
      <c r="C28" s="124">
        <v>0</v>
      </c>
      <c r="D28" s="16">
        <f>Detail!M55</f>
        <v>0</v>
      </c>
      <c r="E28" s="16">
        <f t="shared" si="2"/>
        <v>0</v>
      </c>
      <c r="F28" s="104">
        <f>(Detail!M141)*-1</f>
        <v>0</v>
      </c>
      <c r="G28" s="39">
        <f t="shared" si="3"/>
        <v>0</v>
      </c>
    </row>
    <row r="29" spans="1:7" x14ac:dyDescent="0.35">
      <c r="A29" s="57"/>
      <c r="B29" s="129" t="s">
        <v>106</v>
      </c>
      <c r="C29" s="124">
        <v>0</v>
      </c>
      <c r="D29" s="16">
        <f>Detail!M56</f>
        <v>0</v>
      </c>
      <c r="E29" s="16">
        <f t="shared" si="2"/>
        <v>0</v>
      </c>
      <c r="F29" s="104">
        <f>(Detail!M142)*-1</f>
        <v>0</v>
      </c>
      <c r="G29" s="39">
        <f t="shared" si="3"/>
        <v>0</v>
      </c>
    </row>
    <row r="30" spans="1:7" x14ac:dyDescent="0.35">
      <c r="A30" s="57"/>
      <c r="B30" s="129" t="s">
        <v>107</v>
      </c>
      <c r="C30" s="124">
        <v>0</v>
      </c>
      <c r="D30" s="16">
        <f>Detail!M57</f>
        <v>0</v>
      </c>
      <c r="E30" s="16">
        <f t="shared" si="2"/>
        <v>0</v>
      </c>
      <c r="F30" s="104">
        <f>(Detail!M143)*-1</f>
        <v>0</v>
      </c>
      <c r="G30" s="39">
        <f t="shared" si="3"/>
        <v>0</v>
      </c>
    </row>
    <row r="31" spans="1:7" x14ac:dyDescent="0.35">
      <c r="A31" s="57"/>
      <c r="B31" s="129" t="s">
        <v>108</v>
      </c>
      <c r="C31" s="124">
        <v>0</v>
      </c>
      <c r="D31" s="16">
        <f>Detail!M58</f>
        <v>0</v>
      </c>
      <c r="E31" s="16">
        <f t="shared" si="2"/>
        <v>0</v>
      </c>
      <c r="F31" s="104">
        <f>(Detail!M144)*-1</f>
        <v>0</v>
      </c>
      <c r="G31" s="39">
        <f t="shared" si="3"/>
        <v>0</v>
      </c>
    </row>
    <row r="32" spans="1:7" ht="13.15" x14ac:dyDescent="0.4">
      <c r="A32" s="57"/>
      <c r="B32" s="134" t="s">
        <v>158</v>
      </c>
      <c r="C32" s="23">
        <f>SUM(C18:C31)</f>
        <v>11580</v>
      </c>
      <c r="D32" s="24">
        <f>Detail!M59</f>
        <v>0</v>
      </c>
      <c r="E32" s="24">
        <f t="shared" si="2"/>
        <v>11580</v>
      </c>
      <c r="F32" s="105">
        <f>SUM(F18:F31)</f>
        <v>-1966.6</v>
      </c>
      <c r="G32" s="25">
        <f t="shared" si="3"/>
        <v>9613.4</v>
      </c>
    </row>
    <row r="33" spans="1:7" x14ac:dyDescent="0.35">
      <c r="A33" s="57"/>
      <c r="B33" s="60" t="s">
        <v>84</v>
      </c>
      <c r="C33" s="88"/>
      <c r="D33" s="75"/>
      <c r="E33" s="100"/>
      <c r="F33" s="100"/>
      <c r="G33" s="89"/>
    </row>
    <row r="34" spans="1:7" x14ac:dyDescent="0.35">
      <c r="A34" s="57"/>
      <c r="B34" s="17" t="s">
        <v>64</v>
      </c>
      <c r="C34" s="116">
        <v>1500</v>
      </c>
      <c r="D34" s="16">
        <f>Detail!M61</f>
        <v>0</v>
      </c>
      <c r="E34" s="16">
        <f t="shared" si="2"/>
        <v>1500</v>
      </c>
      <c r="F34" s="104">
        <f>(Detail!M147)*-1</f>
        <v>0</v>
      </c>
      <c r="G34" s="39">
        <f>SUM(E34:F34)</f>
        <v>1500</v>
      </c>
    </row>
    <row r="35" spans="1:7" x14ac:dyDescent="0.35">
      <c r="A35" s="57"/>
      <c r="B35" s="17" t="s">
        <v>191</v>
      </c>
      <c r="C35" s="116">
        <v>1000</v>
      </c>
      <c r="D35" s="16">
        <f>Detail!M62</f>
        <v>0</v>
      </c>
      <c r="E35" s="16">
        <f t="shared" si="2"/>
        <v>1000</v>
      </c>
      <c r="F35" s="104">
        <f>(Detail!M148)*-1</f>
        <v>0</v>
      </c>
      <c r="G35" s="39">
        <f>SUM(E35:F35)</f>
        <v>1000</v>
      </c>
    </row>
    <row r="36" spans="1:7" x14ac:dyDescent="0.35">
      <c r="A36" s="57"/>
      <c r="B36" s="17" t="s">
        <v>115</v>
      </c>
      <c r="C36" s="116">
        <v>0</v>
      </c>
      <c r="D36" s="16">
        <f>Detail!M63</f>
        <v>0</v>
      </c>
      <c r="E36" s="16">
        <f t="shared" si="2"/>
        <v>0</v>
      </c>
      <c r="F36" s="104">
        <f>(Detail!M149)*-1</f>
        <v>0</v>
      </c>
      <c r="G36" s="39">
        <f>SUM(E36:F36)</f>
        <v>0</v>
      </c>
    </row>
    <row r="37" spans="1:7" x14ac:dyDescent="0.35">
      <c r="A37" s="57"/>
      <c r="B37" s="17" t="s">
        <v>116</v>
      </c>
      <c r="C37" s="127">
        <v>0</v>
      </c>
      <c r="D37" s="16">
        <f>Detail!M64</f>
        <v>0</v>
      </c>
      <c r="E37" s="16">
        <f t="shared" si="2"/>
        <v>0</v>
      </c>
      <c r="F37" s="104">
        <f>(Detail!M150)*-1</f>
        <v>0</v>
      </c>
      <c r="G37" s="39">
        <f>SUM(E37:F37)</f>
        <v>0</v>
      </c>
    </row>
    <row r="38" spans="1:7" ht="13.15" x14ac:dyDescent="0.4">
      <c r="A38" s="57"/>
      <c r="B38" s="134" t="s">
        <v>159</v>
      </c>
      <c r="C38" s="23">
        <f>SUM(C34:C37)</f>
        <v>2500</v>
      </c>
      <c r="D38" s="23">
        <f>SUM(D34:D37)</f>
        <v>0</v>
      </c>
      <c r="E38" s="23">
        <f>SUM(E34:E37)</f>
        <v>2500</v>
      </c>
      <c r="F38" s="23">
        <f>SUM(F34:F37)</f>
        <v>0</v>
      </c>
      <c r="G38" s="25">
        <f>SUM(E38:F38)</f>
        <v>2500</v>
      </c>
    </row>
    <row r="39" spans="1:7" x14ac:dyDescent="0.35">
      <c r="A39" s="57"/>
      <c r="B39" s="60" t="s">
        <v>38</v>
      </c>
      <c r="C39" s="62"/>
      <c r="D39" s="63"/>
      <c r="E39" s="63"/>
      <c r="F39" s="99"/>
      <c r="G39" s="64"/>
    </row>
    <row r="40" spans="1:7" x14ac:dyDescent="0.35">
      <c r="A40" s="57"/>
      <c r="B40" s="17" t="s">
        <v>65</v>
      </c>
      <c r="C40" s="122">
        <v>0</v>
      </c>
      <c r="D40" s="7">
        <f>Detail!M67</f>
        <v>0</v>
      </c>
      <c r="E40" s="7">
        <f t="shared" si="2"/>
        <v>0</v>
      </c>
      <c r="F40" s="104">
        <f>(Detail!M153)*-1</f>
        <v>0</v>
      </c>
      <c r="G40" s="11">
        <f>SUM(E40:F40)</f>
        <v>0</v>
      </c>
    </row>
    <row r="41" spans="1:7" x14ac:dyDescent="0.35">
      <c r="A41" s="57"/>
      <c r="B41" s="4" t="s">
        <v>37</v>
      </c>
      <c r="C41" s="122">
        <v>200</v>
      </c>
      <c r="D41" s="7">
        <f>Detail!M68</f>
        <v>0</v>
      </c>
      <c r="E41" s="7">
        <f t="shared" si="2"/>
        <v>200</v>
      </c>
      <c r="F41" s="104">
        <f>(Detail!M154)*-1</f>
        <v>0</v>
      </c>
      <c r="G41" s="11"/>
    </row>
    <row r="42" spans="1:7" x14ac:dyDescent="0.35">
      <c r="A42" s="57"/>
      <c r="B42" s="4" t="s">
        <v>30</v>
      </c>
      <c r="C42" s="122">
        <v>0</v>
      </c>
      <c r="D42" s="7">
        <f>Detail!M69</f>
        <v>1.95</v>
      </c>
      <c r="E42" s="7">
        <f t="shared" si="2"/>
        <v>1.95</v>
      </c>
      <c r="F42" s="104">
        <f>(Detail!M155)*-1</f>
        <v>-0.55000000000000004</v>
      </c>
      <c r="G42" s="11"/>
    </row>
    <row r="43" spans="1:7" x14ac:dyDescent="0.35">
      <c r="A43" s="57"/>
      <c r="B43" s="4" t="s">
        <v>67</v>
      </c>
      <c r="C43" s="122">
        <v>100</v>
      </c>
      <c r="D43" s="7">
        <f>Detail!M70</f>
        <v>0</v>
      </c>
      <c r="E43" s="7">
        <f t="shared" si="2"/>
        <v>100</v>
      </c>
      <c r="F43" s="104">
        <f>(Detail!M156)*-1</f>
        <v>0</v>
      </c>
      <c r="G43" s="11"/>
    </row>
    <row r="44" spans="1:7" x14ac:dyDescent="0.35">
      <c r="A44" s="57"/>
      <c r="B44" s="129" t="s">
        <v>117</v>
      </c>
      <c r="C44" s="122">
        <v>0</v>
      </c>
      <c r="D44" s="7">
        <f>Detail!M71</f>
        <v>0</v>
      </c>
      <c r="E44" s="7">
        <f t="shared" si="2"/>
        <v>0</v>
      </c>
      <c r="F44" s="104">
        <f>(Detail!M157)*-1</f>
        <v>0</v>
      </c>
      <c r="G44" s="11">
        <f>SUM(E44:F44)</f>
        <v>0</v>
      </c>
    </row>
    <row r="45" spans="1:7" x14ac:dyDescent="0.35">
      <c r="A45" s="57"/>
      <c r="B45" s="129" t="s">
        <v>118</v>
      </c>
      <c r="C45" s="126">
        <v>0</v>
      </c>
      <c r="D45" s="7">
        <f>Detail!M72</f>
        <v>0</v>
      </c>
      <c r="E45" s="7">
        <f t="shared" si="2"/>
        <v>0</v>
      </c>
      <c r="F45" s="104">
        <f>(Detail!M158)*-1</f>
        <v>0</v>
      </c>
      <c r="G45" s="11">
        <f>SUM(E45:F45)</f>
        <v>0</v>
      </c>
    </row>
    <row r="46" spans="1:7" x14ac:dyDescent="0.35">
      <c r="A46" s="58"/>
      <c r="B46" s="129" t="s">
        <v>119</v>
      </c>
      <c r="C46" s="128">
        <v>0</v>
      </c>
      <c r="D46" s="9">
        <f>Detail!M70</f>
        <v>0</v>
      </c>
      <c r="E46" s="7">
        <f t="shared" si="2"/>
        <v>0</v>
      </c>
      <c r="F46" s="104">
        <f>(Detail!M159)*-1</f>
        <v>0</v>
      </c>
      <c r="G46" s="10">
        <f>SUM(E46:F46)</f>
        <v>0</v>
      </c>
    </row>
    <row r="47" spans="1:7" ht="13.15" x14ac:dyDescent="0.4">
      <c r="A47" s="57"/>
      <c r="B47" s="134" t="s">
        <v>160</v>
      </c>
      <c r="C47" s="23">
        <f>SUM(C40:C46)</f>
        <v>300</v>
      </c>
      <c r="D47" s="24">
        <f>SUM(D40:D46)</f>
        <v>1.95</v>
      </c>
      <c r="E47" s="24">
        <f>SUM(E40:E46)</f>
        <v>301.95</v>
      </c>
      <c r="F47" s="24">
        <f>SUM(F40:F46)</f>
        <v>-0.55000000000000004</v>
      </c>
      <c r="G47" s="25">
        <f>SUM(E47:F47)</f>
        <v>301.39999999999998</v>
      </c>
    </row>
    <row r="48" spans="1:7" x14ac:dyDescent="0.35">
      <c r="A48" s="57"/>
      <c r="B48" s="60" t="s">
        <v>34</v>
      </c>
      <c r="C48" s="62"/>
      <c r="D48" s="63"/>
      <c r="E48" s="63"/>
      <c r="F48" s="99"/>
      <c r="G48" s="64"/>
    </row>
    <row r="49" spans="1:7" x14ac:dyDescent="0.35">
      <c r="A49" s="57"/>
      <c r="B49" s="17" t="s">
        <v>86</v>
      </c>
      <c r="C49" s="122">
        <v>0</v>
      </c>
      <c r="D49" s="7">
        <f>Detail!M76</f>
        <v>0</v>
      </c>
      <c r="E49" s="7">
        <f t="shared" si="2"/>
        <v>0</v>
      </c>
      <c r="F49" s="104">
        <f>(Detail!M162)*-1</f>
        <v>0</v>
      </c>
      <c r="G49" s="11">
        <f t="shared" ref="G49:G62" si="4">SUM(E49:F49)</f>
        <v>0</v>
      </c>
    </row>
    <row r="50" spans="1:7" x14ac:dyDescent="0.35">
      <c r="A50" s="57"/>
      <c r="B50" s="4" t="s">
        <v>87</v>
      </c>
      <c r="C50" s="123">
        <v>300</v>
      </c>
      <c r="D50" s="7">
        <f>Detail!M77</f>
        <v>0</v>
      </c>
      <c r="E50" s="7">
        <f t="shared" si="2"/>
        <v>300</v>
      </c>
      <c r="F50" s="104">
        <f>(Detail!M163)*-1</f>
        <v>0</v>
      </c>
      <c r="G50" s="11">
        <f t="shared" si="4"/>
        <v>300</v>
      </c>
    </row>
    <row r="51" spans="1:7" x14ac:dyDescent="0.35">
      <c r="A51" s="57"/>
      <c r="B51" s="4" t="s">
        <v>14</v>
      </c>
      <c r="C51" s="123">
        <v>400</v>
      </c>
      <c r="D51" s="7">
        <f>Detail!M78</f>
        <v>0</v>
      </c>
      <c r="E51" s="7">
        <f t="shared" si="2"/>
        <v>400</v>
      </c>
      <c r="F51" s="104">
        <f>(Detail!M164)*-1</f>
        <v>0</v>
      </c>
      <c r="G51" s="11">
        <f t="shared" si="4"/>
        <v>400</v>
      </c>
    </row>
    <row r="52" spans="1:7" x14ac:dyDescent="0.35">
      <c r="A52" s="57"/>
      <c r="B52" s="4" t="s">
        <v>190</v>
      </c>
      <c r="C52" s="123">
        <v>75</v>
      </c>
      <c r="D52" s="7">
        <f>Detail!M79</f>
        <v>0</v>
      </c>
      <c r="E52" s="7">
        <f t="shared" si="2"/>
        <v>75</v>
      </c>
      <c r="F52" s="104">
        <f>(Detail!M165)*-1</f>
        <v>0</v>
      </c>
      <c r="G52" s="11">
        <f t="shared" si="4"/>
        <v>75</v>
      </c>
    </row>
    <row r="53" spans="1:7" x14ac:dyDescent="0.35">
      <c r="A53" s="57"/>
      <c r="B53" s="4" t="s">
        <v>145</v>
      </c>
      <c r="C53" s="123">
        <v>3500</v>
      </c>
      <c r="D53" s="7">
        <f>Detail!M80</f>
        <v>0</v>
      </c>
      <c r="E53" s="7">
        <f t="shared" si="2"/>
        <v>3500</v>
      </c>
      <c r="F53" s="104">
        <f>(Detail!M166)*-1</f>
        <v>0</v>
      </c>
      <c r="G53" s="11">
        <f t="shared" si="4"/>
        <v>3500</v>
      </c>
    </row>
    <row r="54" spans="1:7" x14ac:dyDescent="0.35">
      <c r="A54" s="57"/>
      <c r="B54" s="4" t="s">
        <v>82</v>
      </c>
      <c r="C54" s="123">
        <v>0</v>
      </c>
      <c r="D54" s="7">
        <f>Detail!M81</f>
        <v>0</v>
      </c>
      <c r="E54" s="7">
        <f t="shared" si="2"/>
        <v>0</v>
      </c>
      <c r="F54" s="104">
        <f>(Detail!M167)*-1</f>
        <v>0</v>
      </c>
      <c r="G54" s="11">
        <f t="shared" si="4"/>
        <v>0</v>
      </c>
    </row>
    <row r="55" spans="1:7" x14ac:dyDescent="0.35">
      <c r="A55" s="58"/>
      <c r="B55" s="4" t="s">
        <v>71</v>
      </c>
      <c r="C55" s="123">
        <v>150</v>
      </c>
      <c r="D55" s="7">
        <f>Detail!M82</f>
        <v>0</v>
      </c>
      <c r="E55" s="7">
        <f t="shared" si="2"/>
        <v>150</v>
      </c>
      <c r="F55" s="104">
        <f>(Detail!M168)*-1</f>
        <v>0</v>
      </c>
      <c r="G55" s="11">
        <f t="shared" si="4"/>
        <v>150</v>
      </c>
    </row>
    <row r="56" spans="1:7" x14ac:dyDescent="0.35">
      <c r="B56" s="17" t="s">
        <v>178</v>
      </c>
      <c r="C56" s="123">
        <v>50</v>
      </c>
      <c r="D56" s="7">
        <f>Detail!M83</f>
        <v>0</v>
      </c>
      <c r="E56" s="7">
        <f t="shared" si="2"/>
        <v>50</v>
      </c>
      <c r="F56" s="104">
        <f>(Detail!M169)*-1</f>
        <v>0</v>
      </c>
      <c r="G56" s="11">
        <f t="shared" si="4"/>
        <v>50</v>
      </c>
    </row>
    <row r="57" spans="1:7" x14ac:dyDescent="0.35">
      <c r="B57" s="4" t="s">
        <v>94</v>
      </c>
      <c r="C57" s="123">
        <v>500</v>
      </c>
      <c r="D57" s="7">
        <f>Detail!M84</f>
        <v>0</v>
      </c>
      <c r="E57" s="7">
        <f t="shared" si="2"/>
        <v>500</v>
      </c>
      <c r="F57" s="104">
        <f>(Detail!M170)*-1</f>
        <v>0</v>
      </c>
      <c r="G57" s="11">
        <f t="shared" si="4"/>
        <v>500</v>
      </c>
    </row>
    <row r="58" spans="1:7" x14ac:dyDescent="0.35">
      <c r="B58" s="4" t="s">
        <v>186</v>
      </c>
      <c r="C58" s="123">
        <v>0</v>
      </c>
      <c r="D58" s="7">
        <f>Detail!M85</f>
        <v>0</v>
      </c>
      <c r="E58" s="7">
        <f t="shared" si="2"/>
        <v>0</v>
      </c>
      <c r="F58" s="104">
        <f>(Detail!M171)*-1</f>
        <v>0</v>
      </c>
      <c r="G58" s="11">
        <f t="shared" si="4"/>
        <v>0</v>
      </c>
    </row>
    <row r="59" spans="1:7" x14ac:dyDescent="0.35">
      <c r="B59" s="4" t="s">
        <v>187</v>
      </c>
      <c r="C59" s="123">
        <v>100</v>
      </c>
      <c r="D59" s="7">
        <f>Detail!M86</f>
        <v>0</v>
      </c>
      <c r="E59" s="7">
        <f t="shared" si="2"/>
        <v>100</v>
      </c>
      <c r="F59" s="104">
        <f>(Detail!M172)*-1</f>
        <v>0</v>
      </c>
      <c r="G59" s="11">
        <f t="shared" si="4"/>
        <v>100</v>
      </c>
    </row>
    <row r="60" spans="1:7" x14ac:dyDescent="0.35">
      <c r="B60" s="4" t="s">
        <v>124</v>
      </c>
      <c r="C60" s="123">
        <v>0</v>
      </c>
      <c r="D60" s="7">
        <f>Detail!M87</f>
        <v>0</v>
      </c>
      <c r="E60" s="7">
        <f t="shared" si="2"/>
        <v>0</v>
      </c>
      <c r="F60" s="104">
        <f>(Detail!M173)*-1</f>
        <v>0</v>
      </c>
      <c r="G60" s="11">
        <f t="shared" si="4"/>
        <v>0</v>
      </c>
    </row>
    <row r="61" spans="1:7" ht="13.15" x14ac:dyDescent="0.4">
      <c r="B61" s="134" t="s">
        <v>161</v>
      </c>
      <c r="C61" s="23">
        <f>SUM(C49:C60)</f>
        <v>5075</v>
      </c>
      <c r="D61" s="23">
        <f>SUM(D49:D60)</f>
        <v>0</v>
      </c>
      <c r="E61" s="23">
        <f>SUM(E49:E60)</f>
        <v>5075</v>
      </c>
      <c r="F61" s="23">
        <f>SUM(F49:F60)</f>
        <v>0</v>
      </c>
      <c r="G61" s="23">
        <f>SUM(G49:G60)</f>
        <v>5075</v>
      </c>
    </row>
    <row r="62" spans="1:7" ht="13.5" thickBot="1" x14ac:dyDescent="0.45">
      <c r="B62" s="61" t="s">
        <v>43</v>
      </c>
      <c r="C62" s="26">
        <f>C16+C32+C38+C47+C61</f>
        <v>19455</v>
      </c>
      <c r="D62" s="26">
        <f>D16+D32+D38+D47+D61</f>
        <v>1.95</v>
      </c>
      <c r="E62" s="26">
        <f>E16+E32+E38+E47+E61</f>
        <v>19456.95</v>
      </c>
      <c r="F62" s="26">
        <f>F16+F32+F38+F47+F61</f>
        <v>-1967.1499999999999</v>
      </c>
      <c r="G62" s="27">
        <f t="shared" si="4"/>
        <v>17489.8</v>
      </c>
    </row>
    <row r="63" spans="1:7" ht="13.15" thickTop="1" x14ac:dyDescent="0.35"/>
    <row r="64" spans="1:7" x14ac:dyDescent="0.35">
      <c r="C64" s="22"/>
      <c r="D64" s="2"/>
    </row>
    <row r="65" spans="3:3" x14ac:dyDescent="0.35">
      <c r="C65" s="22"/>
    </row>
    <row r="66" spans="3:3" x14ac:dyDescent="0.35">
      <c r="C66" s="22"/>
    </row>
    <row r="67" spans="3:3" x14ac:dyDescent="0.35">
      <c r="C67" s="22"/>
    </row>
    <row r="68" spans="3:3" x14ac:dyDescent="0.35">
      <c r="C68" s="22"/>
    </row>
    <row r="69" spans="3:3" x14ac:dyDescent="0.35">
      <c r="C69" s="22"/>
    </row>
  </sheetData>
  <phoneticPr fontId="0" type="noConversion"/>
  <printOptions horizontalCentered="1" verticalCentered="1"/>
  <pageMargins left="0.25" right="0.25" top="0.25" bottom="0.25" header="0.3" footer="0.3"/>
  <pageSetup scale="96" orientation="portrait" r:id="rId1"/>
  <headerFooter alignWithMargins="0"/>
  <ignoredErrors>
    <ignoredError sqref="F34:F35 F40 F44:F46 G6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topLeftCell="A19" workbookViewId="0">
      <selection activeCell="N191" sqref="N191"/>
    </sheetView>
  </sheetViews>
  <sheetFormatPr defaultRowHeight="12.75" x14ac:dyDescent="0.35"/>
  <cols>
    <col min="1" max="1" width="39.19921875" customWidth="1"/>
    <col min="2" max="3" width="9.73046875" customWidth="1"/>
    <col min="4" max="4" width="10.796875" customWidth="1"/>
    <col min="5" max="5" width="10.46484375" customWidth="1"/>
    <col min="6" max="6" width="11" customWidth="1"/>
    <col min="7" max="8" width="9.73046875" customWidth="1"/>
    <col min="9" max="9" width="10.265625" customWidth="1"/>
    <col min="10" max="10" width="9.73046875" customWidth="1"/>
    <col min="11" max="11" width="10.265625" customWidth="1"/>
    <col min="12" max="12" width="10.53125" customWidth="1"/>
    <col min="13" max="13" width="11.19921875" customWidth="1"/>
  </cols>
  <sheetData>
    <row r="1" spans="1:13" ht="13.15" hidden="1" x14ac:dyDescent="0.4">
      <c r="A1" s="153" t="s">
        <v>85</v>
      </c>
      <c r="B1" s="2"/>
      <c r="M1" s="56" t="s">
        <v>72</v>
      </c>
    </row>
    <row r="2" spans="1:13" hidden="1" x14ac:dyDescent="0.35">
      <c r="B2" s="2"/>
    </row>
    <row r="3" spans="1:13" s="85" customFormat="1" hidden="1" x14ac:dyDescent="0.35"/>
    <row r="4" spans="1:13" ht="13.15" hidden="1" x14ac:dyDescent="0.4">
      <c r="A4" s="13"/>
      <c r="B4" s="83" t="s">
        <v>16</v>
      </c>
      <c r="C4" s="84" t="s">
        <v>17</v>
      </c>
      <c r="D4" s="84" t="s">
        <v>18</v>
      </c>
      <c r="E4" s="84" t="s">
        <v>19</v>
      </c>
      <c r="F4" s="84" t="s">
        <v>20</v>
      </c>
      <c r="G4" s="84" t="s">
        <v>21</v>
      </c>
      <c r="H4" s="84" t="s">
        <v>22</v>
      </c>
      <c r="I4" s="84" t="s">
        <v>23</v>
      </c>
      <c r="J4" s="84" t="s">
        <v>24</v>
      </c>
      <c r="K4" s="84" t="s">
        <v>25</v>
      </c>
      <c r="L4" s="84" t="s">
        <v>26</v>
      </c>
      <c r="M4" s="84" t="s">
        <v>54</v>
      </c>
    </row>
    <row r="5" spans="1:13" ht="13.15" hidden="1" x14ac:dyDescent="0.4">
      <c r="A5" s="111" t="s">
        <v>0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idden="1" x14ac:dyDescent="0.35">
      <c r="A6" s="60" t="s">
        <v>95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>
        <f t="shared" ref="M6:M18" si="0">SUM(B6:L6)</f>
        <v>0</v>
      </c>
    </row>
    <row r="7" spans="1:13" hidden="1" x14ac:dyDescent="0.35">
      <c r="A7" s="107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6">
        <f t="shared" si="0"/>
        <v>0</v>
      </c>
    </row>
    <row r="8" spans="1:13" hidden="1" x14ac:dyDescent="0.35">
      <c r="A8" s="107" t="s">
        <v>81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6">
        <f t="shared" si="0"/>
        <v>0</v>
      </c>
    </row>
    <row r="9" spans="1:13" hidden="1" x14ac:dyDescent="0.35">
      <c r="A9" s="107" t="s">
        <v>68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">
        <f t="shared" si="0"/>
        <v>0</v>
      </c>
    </row>
    <row r="10" spans="1:13" hidden="1" x14ac:dyDescent="0.35">
      <c r="A10" s="109" t="s">
        <v>103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6">
        <f t="shared" si="0"/>
        <v>0</v>
      </c>
    </row>
    <row r="11" spans="1:13" hidden="1" x14ac:dyDescent="0.35">
      <c r="A11" s="107" t="s">
        <v>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6">
        <f t="shared" si="0"/>
        <v>0</v>
      </c>
    </row>
    <row r="12" spans="1:13" hidden="1" x14ac:dyDescent="0.35">
      <c r="A12" s="107" t="s">
        <v>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6">
        <f t="shared" si="0"/>
        <v>0</v>
      </c>
    </row>
    <row r="13" spans="1:13" hidden="1" x14ac:dyDescent="0.35">
      <c r="A13" s="107" t="s">
        <v>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6">
        <f t="shared" si="0"/>
        <v>0</v>
      </c>
    </row>
    <row r="14" spans="1:13" hidden="1" x14ac:dyDescent="0.35">
      <c r="A14" s="107" t="s">
        <v>98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6">
        <f t="shared" si="0"/>
        <v>0</v>
      </c>
    </row>
    <row r="15" spans="1:13" hidden="1" x14ac:dyDescent="0.35">
      <c r="A15" s="107" t="s">
        <v>99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6">
        <f t="shared" si="0"/>
        <v>0</v>
      </c>
    </row>
    <row r="16" spans="1:13" hidden="1" x14ac:dyDescent="0.35">
      <c r="A16" s="107" t="s">
        <v>100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6">
        <f t="shared" si="0"/>
        <v>0</v>
      </c>
    </row>
    <row r="17" spans="1:13" hidden="1" x14ac:dyDescent="0.35">
      <c r="A17" s="107" t="s">
        <v>101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6">
        <f t="shared" si="0"/>
        <v>0</v>
      </c>
    </row>
    <row r="18" spans="1:13" hidden="1" x14ac:dyDescent="0.35">
      <c r="A18" s="107" t="s">
        <v>102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6">
        <f t="shared" si="0"/>
        <v>0</v>
      </c>
    </row>
    <row r="19" spans="1:13" ht="13.15" x14ac:dyDescent="0.4">
      <c r="A19" s="155" t="s">
        <v>164</v>
      </c>
      <c r="B19" s="24">
        <f>Detail!B19</f>
        <v>0</v>
      </c>
      <c r="C19" s="24">
        <f>Detail!C19</f>
        <v>0</v>
      </c>
      <c r="D19" s="24">
        <f>Detail!D19</f>
        <v>0</v>
      </c>
      <c r="E19" s="24">
        <f>Detail!E19</f>
        <v>0</v>
      </c>
      <c r="F19" s="24">
        <f>Detail!F19</f>
        <v>0</v>
      </c>
      <c r="G19" s="24">
        <f>Detail!G19</f>
        <v>0</v>
      </c>
      <c r="H19" s="24">
        <f>Detail!H19</f>
        <v>0</v>
      </c>
      <c r="I19" s="24">
        <f>Detail!I19</f>
        <v>0</v>
      </c>
      <c r="J19" s="24">
        <f>Detail!J19</f>
        <v>0</v>
      </c>
      <c r="K19" s="24">
        <f>Detail!K19</f>
        <v>0</v>
      </c>
      <c r="L19" s="24">
        <f>Detail!L19</f>
        <v>0</v>
      </c>
      <c r="M19" s="24">
        <f>SUM(B19:L19)</f>
        <v>0</v>
      </c>
    </row>
    <row r="20" spans="1:13" ht="13.15" hidden="1" x14ac:dyDescent="0.4">
      <c r="A20" s="60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24">
        <f t="shared" ref="M20:M83" si="1">SUM(B20:L20)</f>
        <v>0</v>
      </c>
    </row>
    <row r="21" spans="1:13" ht="13.15" hidden="1" x14ac:dyDescent="0.4">
      <c r="A21" s="107" t="s">
        <v>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24">
        <f t="shared" si="1"/>
        <v>0</v>
      </c>
    </row>
    <row r="22" spans="1:13" ht="13.15" hidden="1" x14ac:dyDescent="0.4">
      <c r="A22" s="107" t="s">
        <v>11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24">
        <f t="shared" si="1"/>
        <v>0</v>
      </c>
    </row>
    <row r="23" spans="1:13" ht="13.15" hidden="1" x14ac:dyDescent="0.4">
      <c r="A23" s="107" t="s">
        <v>66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24">
        <f t="shared" si="1"/>
        <v>0</v>
      </c>
    </row>
    <row r="24" spans="1:13" ht="13.15" hidden="1" x14ac:dyDescent="0.4">
      <c r="A24" s="107" t="s">
        <v>69</v>
      </c>
      <c r="B24" s="114"/>
      <c r="C24" s="114"/>
      <c r="D24" s="114"/>
      <c r="E24" s="114"/>
      <c r="F24" s="114"/>
      <c r="G24" s="114"/>
      <c r="H24" s="114"/>
      <c r="I24" s="114"/>
      <c r="J24" s="113"/>
      <c r="K24" s="114"/>
      <c r="L24" s="114"/>
      <c r="M24" s="24">
        <f t="shared" si="1"/>
        <v>0</v>
      </c>
    </row>
    <row r="25" spans="1:13" ht="13.15" hidden="1" x14ac:dyDescent="0.4">
      <c r="A25" s="107" t="s">
        <v>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24">
        <f t="shared" si="1"/>
        <v>0</v>
      </c>
    </row>
    <row r="26" spans="1:13" ht="13.15" hidden="1" x14ac:dyDescent="0.4">
      <c r="A26" s="107" t="s">
        <v>10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24">
        <f t="shared" si="1"/>
        <v>0</v>
      </c>
    </row>
    <row r="27" spans="1:13" ht="13.15" hidden="1" x14ac:dyDescent="0.4">
      <c r="A27" s="110" t="s">
        <v>76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24">
        <f t="shared" si="1"/>
        <v>0</v>
      </c>
    </row>
    <row r="28" spans="1:13" ht="13.15" hidden="1" x14ac:dyDescent="0.4">
      <c r="A28" s="110" t="s">
        <v>109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24">
        <f t="shared" si="1"/>
        <v>0</v>
      </c>
    </row>
    <row r="29" spans="1:13" ht="13.15" hidden="1" x14ac:dyDescent="0.4">
      <c r="A29" s="110" t="s">
        <v>110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24">
        <f t="shared" si="1"/>
        <v>0</v>
      </c>
    </row>
    <row r="30" spans="1:13" ht="13.15" hidden="1" x14ac:dyDescent="0.4">
      <c r="A30" s="110" t="s">
        <v>111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24">
        <f t="shared" si="1"/>
        <v>0</v>
      </c>
    </row>
    <row r="31" spans="1:13" ht="13.15" hidden="1" x14ac:dyDescent="0.4">
      <c r="A31" s="110" t="s">
        <v>112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24">
        <f t="shared" si="1"/>
        <v>0</v>
      </c>
    </row>
    <row r="32" spans="1:13" ht="13.15" x14ac:dyDescent="0.4">
      <c r="A32" s="155" t="s">
        <v>165</v>
      </c>
      <c r="B32" s="24">
        <f>Detail!B31</f>
        <v>0</v>
      </c>
      <c r="C32" s="24">
        <f>Detail!C31</f>
        <v>0</v>
      </c>
      <c r="D32" s="24">
        <f>Detail!D31</f>
        <v>0</v>
      </c>
      <c r="E32" s="24">
        <f>Detail!E31</f>
        <v>0</v>
      </c>
      <c r="F32" s="24">
        <f>Detail!F31</f>
        <v>0</v>
      </c>
      <c r="G32" s="24">
        <f>Detail!G31</f>
        <v>0</v>
      </c>
      <c r="H32" s="24">
        <f>Detail!H31</f>
        <v>0</v>
      </c>
      <c r="I32" s="24">
        <f>Detail!I31</f>
        <v>0</v>
      </c>
      <c r="J32" s="24">
        <f>Detail!J31</f>
        <v>0</v>
      </c>
      <c r="K32" s="24">
        <f>Detail!K31</f>
        <v>0</v>
      </c>
      <c r="L32" s="24">
        <f>Detail!L31</f>
        <v>0</v>
      </c>
      <c r="M32" s="24">
        <f t="shared" si="1"/>
        <v>0</v>
      </c>
    </row>
    <row r="33" spans="1:13" ht="13.15" hidden="1" x14ac:dyDescent="0.4">
      <c r="A33" s="60" t="s">
        <v>78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4">
        <f t="shared" si="1"/>
        <v>0</v>
      </c>
    </row>
    <row r="34" spans="1:13" ht="13.15" hidden="1" x14ac:dyDescent="0.4">
      <c r="A34" s="107" t="s">
        <v>52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24">
        <f t="shared" si="1"/>
        <v>0</v>
      </c>
    </row>
    <row r="35" spans="1:13" ht="13.15" hidden="1" x14ac:dyDescent="0.4">
      <c r="A35" s="107" t="s">
        <v>89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24">
        <f t="shared" si="1"/>
        <v>0</v>
      </c>
    </row>
    <row r="36" spans="1:13" ht="13.15" hidden="1" x14ac:dyDescent="0.4">
      <c r="A36" s="107" t="s">
        <v>75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24">
        <f t="shared" si="1"/>
        <v>0</v>
      </c>
    </row>
    <row r="37" spans="1:13" ht="13.15" hidden="1" x14ac:dyDescent="0.4">
      <c r="A37" s="107" t="s">
        <v>97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24">
        <f t="shared" si="1"/>
        <v>0</v>
      </c>
    </row>
    <row r="38" spans="1:13" ht="13.15" hidden="1" x14ac:dyDescent="0.4">
      <c r="A38" s="107" t="s">
        <v>73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24">
        <f t="shared" si="1"/>
        <v>0</v>
      </c>
    </row>
    <row r="39" spans="1:13" ht="13.15" hidden="1" x14ac:dyDescent="0.4">
      <c r="A39" s="107" t="s">
        <v>88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24">
        <f t="shared" si="1"/>
        <v>0</v>
      </c>
    </row>
    <row r="40" spans="1:13" ht="13.15" hidden="1" x14ac:dyDescent="0.4">
      <c r="A40" s="107" t="s">
        <v>90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24">
        <f t="shared" si="1"/>
        <v>0</v>
      </c>
    </row>
    <row r="41" spans="1:13" ht="13.15" hidden="1" x14ac:dyDescent="0.4">
      <c r="A41" s="107" t="s">
        <v>91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24">
        <f t="shared" si="1"/>
        <v>0</v>
      </c>
    </row>
    <row r="42" spans="1:13" ht="13.15" hidden="1" x14ac:dyDescent="0.4">
      <c r="A42" s="107" t="s">
        <v>92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24">
        <f t="shared" si="1"/>
        <v>0</v>
      </c>
    </row>
    <row r="43" spans="1:13" ht="13.15" hidden="1" x14ac:dyDescent="0.4">
      <c r="A43" s="107" t="s">
        <v>93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24">
        <f t="shared" si="1"/>
        <v>0</v>
      </c>
    </row>
    <row r="44" spans="1:13" ht="13.15" x14ac:dyDescent="0.4">
      <c r="A44" s="155" t="s">
        <v>166</v>
      </c>
      <c r="B44" s="24">
        <f>Detail!B43</f>
        <v>0</v>
      </c>
      <c r="C44" s="24">
        <f>Detail!C43</f>
        <v>0</v>
      </c>
      <c r="D44" s="24">
        <f>Detail!D43</f>
        <v>0</v>
      </c>
      <c r="E44" s="24">
        <f>Detail!E43</f>
        <v>0</v>
      </c>
      <c r="F44" s="24">
        <f>Detail!F43</f>
        <v>0</v>
      </c>
      <c r="G44" s="24">
        <f>Detail!G43</f>
        <v>0</v>
      </c>
      <c r="H44" s="24">
        <f>Detail!H43</f>
        <v>0</v>
      </c>
      <c r="I44" s="24">
        <f>Detail!I43</f>
        <v>0</v>
      </c>
      <c r="J44" s="24">
        <f>Detail!J43</f>
        <v>0</v>
      </c>
      <c r="K44" s="24">
        <f>Detail!K43</f>
        <v>0</v>
      </c>
      <c r="L44" s="24">
        <f>Detail!L43</f>
        <v>0</v>
      </c>
      <c r="M44" s="24">
        <f t="shared" si="1"/>
        <v>0</v>
      </c>
    </row>
    <row r="45" spans="1:13" ht="13.15" hidden="1" x14ac:dyDescent="0.4">
      <c r="A45" s="60" t="s">
        <v>113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24">
        <f t="shared" si="1"/>
        <v>0</v>
      </c>
    </row>
    <row r="46" spans="1:13" ht="13.15" hidden="1" x14ac:dyDescent="0.4">
      <c r="A46" s="108" t="s">
        <v>59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24">
        <f t="shared" si="1"/>
        <v>0</v>
      </c>
    </row>
    <row r="47" spans="1:13" ht="13.15" hidden="1" x14ac:dyDescent="0.4">
      <c r="A47" s="109" t="s">
        <v>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24">
        <f t="shared" si="1"/>
        <v>0</v>
      </c>
    </row>
    <row r="48" spans="1:13" ht="13.15" hidden="1" x14ac:dyDescent="0.4">
      <c r="A48" s="107" t="s">
        <v>63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24">
        <f t="shared" si="1"/>
        <v>0</v>
      </c>
    </row>
    <row r="49" spans="1:13" ht="13.15" hidden="1" x14ac:dyDescent="0.4">
      <c r="A49" s="107" t="s">
        <v>13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24">
        <f t="shared" si="1"/>
        <v>0</v>
      </c>
    </row>
    <row r="50" spans="1:13" ht="13.15" hidden="1" x14ac:dyDescent="0.4">
      <c r="A50" s="107" t="s">
        <v>12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24">
        <f t="shared" si="1"/>
        <v>0</v>
      </c>
    </row>
    <row r="51" spans="1:13" ht="13.15" hidden="1" x14ac:dyDescent="0.4">
      <c r="A51" s="107" t="s">
        <v>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24">
        <f t="shared" si="1"/>
        <v>0</v>
      </c>
    </row>
    <row r="52" spans="1:13" ht="13.15" hidden="1" x14ac:dyDescent="0.4">
      <c r="A52" s="110" t="s">
        <v>74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24">
        <f t="shared" si="1"/>
        <v>0</v>
      </c>
    </row>
    <row r="53" spans="1:13" ht="13.15" hidden="1" x14ac:dyDescent="0.4">
      <c r="A53" s="107" t="s">
        <v>70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24">
        <f t="shared" si="1"/>
        <v>0</v>
      </c>
    </row>
    <row r="54" spans="1:13" ht="13.15" hidden="1" x14ac:dyDescent="0.4">
      <c r="A54" s="107" t="s">
        <v>7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24">
        <f t="shared" si="1"/>
        <v>0</v>
      </c>
    </row>
    <row r="55" spans="1:13" ht="13.15" hidden="1" x14ac:dyDescent="0.4">
      <c r="A55" s="107" t="s">
        <v>8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24">
        <f t="shared" si="1"/>
        <v>0</v>
      </c>
    </row>
    <row r="56" spans="1:13" ht="13.15" hidden="1" x14ac:dyDescent="0.4">
      <c r="A56" s="110" t="s">
        <v>104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24">
        <f t="shared" si="1"/>
        <v>0</v>
      </c>
    </row>
    <row r="57" spans="1:13" ht="13.15" hidden="1" x14ac:dyDescent="0.4">
      <c r="A57" s="110" t="s">
        <v>105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24">
        <f t="shared" si="1"/>
        <v>0</v>
      </c>
    </row>
    <row r="58" spans="1:13" ht="13.15" hidden="1" x14ac:dyDescent="0.4">
      <c r="A58" s="110" t="s">
        <v>106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24">
        <f t="shared" si="1"/>
        <v>0</v>
      </c>
    </row>
    <row r="59" spans="1:13" ht="13.15" hidden="1" x14ac:dyDescent="0.4">
      <c r="A59" s="110" t="s">
        <v>107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24">
        <f t="shared" si="1"/>
        <v>0</v>
      </c>
    </row>
    <row r="60" spans="1:13" ht="13.15" hidden="1" x14ac:dyDescent="0.4">
      <c r="A60" s="110" t="s">
        <v>108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24">
        <f t="shared" si="1"/>
        <v>0</v>
      </c>
    </row>
    <row r="61" spans="1:13" ht="13.15" x14ac:dyDescent="0.4">
      <c r="A61" s="155" t="s">
        <v>167</v>
      </c>
      <c r="B61" s="24">
        <f>Detail!B59</f>
        <v>0</v>
      </c>
      <c r="C61" s="24">
        <f>Detail!C59</f>
        <v>0</v>
      </c>
      <c r="D61" s="24">
        <f>Detail!D59</f>
        <v>0</v>
      </c>
      <c r="E61" s="24">
        <f>Detail!E59</f>
        <v>0</v>
      </c>
      <c r="F61" s="24">
        <f>Detail!F59</f>
        <v>0</v>
      </c>
      <c r="G61" s="24">
        <f>Detail!G59</f>
        <v>0</v>
      </c>
      <c r="H61" s="24">
        <f>Detail!H59</f>
        <v>0</v>
      </c>
      <c r="I61" s="24">
        <f>Detail!I59</f>
        <v>0</v>
      </c>
      <c r="J61" s="24">
        <f>Detail!J59</f>
        <v>0</v>
      </c>
      <c r="K61" s="24">
        <f>Detail!K59</f>
        <v>0</v>
      </c>
      <c r="L61" s="24">
        <f>Detail!L59</f>
        <v>0</v>
      </c>
      <c r="M61" s="24">
        <f t="shared" si="1"/>
        <v>0</v>
      </c>
    </row>
    <row r="62" spans="1:13" ht="13.15" hidden="1" x14ac:dyDescent="0.4">
      <c r="A62" s="60" t="s">
        <v>114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75"/>
      <c r="M62" s="24">
        <f t="shared" si="1"/>
        <v>0</v>
      </c>
    </row>
    <row r="63" spans="1:13" ht="13.15" hidden="1" x14ac:dyDescent="0.4">
      <c r="A63" s="108" t="s">
        <v>64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24">
        <f t="shared" si="1"/>
        <v>0</v>
      </c>
    </row>
    <row r="64" spans="1:13" ht="13.15" hidden="1" x14ac:dyDescent="0.4">
      <c r="A64" s="108" t="s">
        <v>162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24">
        <f t="shared" si="1"/>
        <v>0</v>
      </c>
    </row>
    <row r="65" spans="1:13" ht="13.15" hidden="1" x14ac:dyDescent="0.4">
      <c r="A65" s="108" t="s">
        <v>115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24">
        <f t="shared" si="1"/>
        <v>0</v>
      </c>
    </row>
    <row r="66" spans="1:13" ht="13.15" hidden="1" x14ac:dyDescent="0.4">
      <c r="A66" s="108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24">
        <f t="shared" si="1"/>
        <v>0</v>
      </c>
    </row>
    <row r="67" spans="1:13" ht="13.15" x14ac:dyDescent="0.4">
      <c r="A67" s="155" t="s">
        <v>168</v>
      </c>
      <c r="B67" s="24">
        <f>Detail!B65</f>
        <v>0</v>
      </c>
      <c r="C67" s="24">
        <f>Detail!C65</f>
        <v>0</v>
      </c>
      <c r="D67" s="24">
        <f>Detail!D65</f>
        <v>0</v>
      </c>
      <c r="E67" s="24">
        <f>Detail!E65</f>
        <v>0</v>
      </c>
      <c r="F67" s="24">
        <f>Detail!F65</f>
        <v>0</v>
      </c>
      <c r="G67" s="24">
        <f>Detail!G65</f>
        <v>0</v>
      </c>
      <c r="H67" s="24">
        <f>Detail!H65</f>
        <v>0</v>
      </c>
      <c r="I67" s="24">
        <f>Detail!I65</f>
        <v>0</v>
      </c>
      <c r="J67" s="24">
        <f>Detail!J65</f>
        <v>0</v>
      </c>
      <c r="K67" s="24">
        <f>Detail!K65</f>
        <v>0</v>
      </c>
      <c r="L67" s="24">
        <f>Detail!L65</f>
        <v>0</v>
      </c>
      <c r="M67" s="24">
        <f t="shared" si="1"/>
        <v>0</v>
      </c>
    </row>
    <row r="68" spans="1:13" ht="13.15" hidden="1" x14ac:dyDescent="0.4">
      <c r="A68" s="60" t="s">
        <v>120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24">
        <f t="shared" si="1"/>
        <v>0</v>
      </c>
    </row>
    <row r="69" spans="1:13" ht="13.15" hidden="1" x14ac:dyDescent="0.4">
      <c r="A69" s="108" t="s">
        <v>65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24">
        <f t="shared" si="1"/>
        <v>0</v>
      </c>
    </row>
    <row r="70" spans="1:13" ht="13.15" hidden="1" x14ac:dyDescent="0.4">
      <c r="A70" s="107" t="s">
        <v>37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24">
        <f t="shared" si="1"/>
        <v>0</v>
      </c>
    </row>
    <row r="71" spans="1:13" ht="13.15" hidden="1" x14ac:dyDescent="0.4">
      <c r="A71" s="107" t="s">
        <v>30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24">
        <f t="shared" si="1"/>
        <v>0</v>
      </c>
    </row>
    <row r="72" spans="1:13" ht="13.15" hidden="1" x14ac:dyDescent="0.4">
      <c r="A72" s="107" t="s">
        <v>67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24">
        <f t="shared" si="1"/>
        <v>0</v>
      </c>
    </row>
    <row r="73" spans="1:13" ht="13.15" hidden="1" x14ac:dyDescent="0.4">
      <c r="A73" s="110" t="s">
        <v>117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24">
        <f t="shared" si="1"/>
        <v>0</v>
      </c>
    </row>
    <row r="74" spans="1:13" ht="13.15" hidden="1" x14ac:dyDescent="0.4">
      <c r="A74" s="110" t="s">
        <v>118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24">
        <f t="shared" si="1"/>
        <v>0</v>
      </c>
    </row>
    <row r="75" spans="1:13" ht="13.15" hidden="1" x14ac:dyDescent="0.4">
      <c r="A75" s="110" t="s">
        <v>119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24">
        <f t="shared" si="1"/>
        <v>0</v>
      </c>
    </row>
    <row r="76" spans="1:13" ht="13.15" x14ac:dyDescent="0.4">
      <c r="A76" s="155" t="s">
        <v>169</v>
      </c>
      <c r="B76" s="24">
        <f>Detail!B74</f>
        <v>1.95</v>
      </c>
      <c r="C76" s="24">
        <f>Detail!C74</f>
        <v>0</v>
      </c>
      <c r="D76" s="24">
        <f>Detail!D74</f>
        <v>0</v>
      </c>
      <c r="E76" s="24">
        <f>Detail!E74</f>
        <v>0</v>
      </c>
      <c r="F76" s="24">
        <f>Detail!F74</f>
        <v>0</v>
      </c>
      <c r="G76" s="24">
        <f>Detail!G74</f>
        <v>0</v>
      </c>
      <c r="H76" s="24">
        <f>Detail!H74</f>
        <v>0</v>
      </c>
      <c r="I76" s="24">
        <f>Detail!I74</f>
        <v>0</v>
      </c>
      <c r="J76" s="24">
        <f>Detail!J74</f>
        <v>0</v>
      </c>
      <c r="K76" s="24">
        <f>Detail!K74</f>
        <v>0</v>
      </c>
      <c r="L76" s="24">
        <f>Detail!L74</f>
        <v>0</v>
      </c>
      <c r="M76" s="24">
        <f t="shared" si="1"/>
        <v>1.95</v>
      </c>
    </row>
    <row r="77" spans="1:13" ht="13.15" hidden="1" x14ac:dyDescent="0.4">
      <c r="A77" s="60" t="s">
        <v>121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24">
        <f t="shared" si="1"/>
        <v>0</v>
      </c>
    </row>
    <row r="78" spans="1:13" ht="13.15" hidden="1" x14ac:dyDescent="0.4">
      <c r="A78" s="108" t="s">
        <v>86</v>
      </c>
      <c r="B78" s="113" t="s">
        <v>72</v>
      </c>
      <c r="C78" s="117"/>
      <c r="D78" s="115"/>
      <c r="E78" s="115"/>
      <c r="F78" s="115"/>
      <c r="G78" s="115"/>
      <c r="H78" s="115"/>
      <c r="I78" s="115"/>
      <c r="J78" s="115"/>
      <c r="K78" s="115"/>
      <c r="L78" s="115"/>
      <c r="M78" s="24">
        <f t="shared" si="1"/>
        <v>0</v>
      </c>
    </row>
    <row r="79" spans="1:13" ht="13.15" hidden="1" x14ac:dyDescent="0.4">
      <c r="A79" s="107" t="s">
        <v>87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24">
        <f t="shared" si="1"/>
        <v>0</v>
      </c>
    </row>
    <row r="80" spans="1:13" ht="13.15" hidden="1" x14ac:dyDescent="0.4">
      <c r="A80" s="107" t="s">
        <v>14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24">
        <f t="shared" si="1"/>
        <v>0</v>
      </c>
    </row>
    <row r="81" spans="1:13" ht="13.15" hidden="1" x14ac:dyDescent="0.4">
      <c r="A81" s="107" t="s">
        <v>15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24">
        <f t="shared" si="1"/>
        <v>0</v>
      </c>
    </row>
    <row r="82" spans="1:13" ht="13.15" hidden="1" x14ac:dyDescent="0.4">
      <c r="A82" s="107" t="s">
        <v>67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24">
        <f t="shared" si="1"/>
        <v>0</v>
      </c>
    </row>
    <row r="83" spans="1:13" ht="13.15" hidden="1" x14ac:dyDescent="0.4">
      <c r="A83" s="107" t="s">
        <v>145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24">
        <f t="shared" si="1"/>
        <v>0</v>
      </c>
    </row>
    <row r="84" spans="1:13" ht="13.15" hidden="1" x14ac:dyDescent="0.4">
      <c r="A84" s="107" t="s">
        <v>82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24">
        <f t="shared" ref="M84:M91" si="2">SUM(B84:L84)</f>
        <v>0</v>
      </c>
    </row>
    <row r="85" spans="1:13" ht="13.15" hidden="1" x14ac:dyDescent="0.4">
      <c r="A85" s="107" t="s">
        <v>71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24">
        <f t="shared" si="2"/>
        <v>0</v>
      </c>
    </row>
    <row r="86" spans="1:13" ht="13.15" hidden="1" x14ac:dyDescent="0.4">
      <c r="A86" s="108" t="s">
        <v>56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24">
        <f t="shared" si="2"/>
        <v>0</v>
      </c>
    </row>
    <row r="87" spans="1:13" ht="13.15" hidden="1" x14ac:dyDescent="0.4">
      <c r="A87" s="107" t="s">
        <v>94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24">
        <f t="shared" si="2"/>
        <v>0</v>
      </c>
    </row>
    <row r="88" spans="1:13" ht="13.15" hidden="1" x14ac:dyDescent="0.4">
      <c r="A88" s="107" t="s">
        <v>122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24">
        <f t="shared" si="2"/>
        <v>0</v>
      </c>
    </row>
    <row r="89" spans="1:13" ht="13.15" hidden="1" x14ac:dyDescent="0.4">
      <c r="A89" s="107" t="s">
        <v>123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24">
        <f t="shared" si="2"/>
        <v>0</v>
      </c>
    </row>
    <row r="90" spans="1:13" ht="13.15" hidden="1" x14ac:dyDescent="0.4">
      <c r="A90" s="107" t="s">
        <v>124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24">
        <f t="shared" si="2"/>
        <v>0</v>
      </c>
    </row>
    <row r="91" spans="1:13" ht="13.15" x14ac:dyDescent="0.4">
      <c r="A91" s="156" t="s">
        <v>177</v>
      </c>
      <c r="B91" s="24">
        <f>Detail!B88</f>
        <v>0</v>
      </c>
      <c r="C91" s="24">
        <f>Detail!C88</f>
        <v>0</v>
      </c>
      <c r="D91" s="24">
        <f>Detail!D88</f>
        <v>0</v>
      </c>
      <c r="E91" s="24">
        <f>Detail!E88</f>
        <v>0</v>
      </c>
      <c r="F91" s="24">
        <f>Detail!F88</f>
        <v>0</v>
      </c>
      <c r="G91" s="24">
        <f>Detail!G88</f>
        <v>0</v>
      </c>
      <c r="H91" s="24">
        <f>Detail!H88</f>
        <v>0</v>
      </c>
      <c r="I91" s="24">
        <f>Detail!I88</f>
        <v>0</v>
      </c>
      <c r="J91" s="24">
        <f>Detail!J88</f>
        <v>0</v>
      </c>
      <c r="K91" s="24">
        <f>Detail!K88</f>
        <v>0</v>
      </c>
      <c r="L91" s="24">
        <f>Detail!L88</f>
        <v>0</v>
      </c>
      <c r="M91" s="24">
        <f t="shared" si="2"/>
        <v>0</v>
      </c>
    </row>
    <row r="92" spans="1:13" ht="13.15" x14ac:dyDescent="0.4">
      <c r="A92" s="18" t="s">
        <v>32</v>
      </c>
      <c r="B92" s="24">
        <f t="shared" ref="B92:M92" si="3">B19+B32+B44+B61+B67+B76+B91</f>
        <v>1.95</v>
      </c>
      <c r="C92" s="24">
        <f t="shared" si="3"/>
        <v>0</v>
      </c>
      <c r="D92" s="24">
        <f t="shared" si="3"/>
        <v>0</v>
      </c>
      <c r="E92" s="24">
        <f t="shared" si="3"/>
        <v>0</v>
      </c>
      <c r="F92" s="24">
        <f t="shared" si="3"/>
        <v>0</v>
      </c>
      <c r="G92" s="24">
        <f t="shared" si="3"/>
        <v>0</v>
      </c>
      <c r="H92" s="24">
        <f t="shared" si="3"/>
        <v>0</v>
      </c>
      <c r="I92" s="24">
        <f t="shared" si="3"/>
        <v>0</v>
      </c>
      <c r="J92" s="24">
        <f t="shared" si="3"/>
        <v>0</v>
      </c>
      <c r="K92" s="24">
        <f t="shared" si="3"/>
        <v>0</v>
      </c>
      <c r="L92" s="24">
        <f t="shared" si="3"/>
        <v>0</v>
      </c>
      <c r="M92" s="24">
        <f t="shared" si="3"/>
        <v>1.95</v>
      </c>
    </row>
    <row r="93" spans="1:13" x14ac:dyDescent="0.35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3.15" hidden="1" x14ac:dyDescent="0.4">
      <c r="A94" s="86" t="s">
        <v>28</v>
      </c>
      <c r="B94" s="55" t="s">
        <v>16</v>
      </c>
      <c r="C94" s="38" t="s">
        <v>17</v>
      </c>
      <c r="D94" s="38" t="s">
        <v>18</v>
      </c>
      <c r="E94" s="38" t="s">
        <v>19</v>
      </c>
      <c r="F94" s="38" t="s">
        <v>20</v>
      </c>
      <c r="G94" s="38" t="s">
        <v>21</v>
      </c>
      <c r="H94" s="38" t="s">
        <v>22</v>
      </c>
      <c r="I94" s="38" t="s">
        <v>23</v>
      </c>
      <c r="J94" s="38" t="s">
        <v>24</v>
      </c>
      <c r="K94" s="38" t="s">
        <v>25</v>
      </c>
      <c r="L94" s="38" t="s">
        <v>26</v>
      </c>
      <c r="M94" s="38" t="s">
        <v>55</v>
      </c>
    </row>
    <row r="95" spans="1:13" hidden="1" x14ac:dyDescent="0.35">
      <c r="A95" s="60" t="s">
        <v>125</v>
      </c>
      <c r="B95" s="63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6"/>
    </row>
    <row r="96" spans="1:13" hidden="1" x14ac:dyDescent="0.35">
      <c r="A96" s="93" t="s">
        <v>1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">
        <f t="shared" ref="M96:M107" si="4">SUM(B96:L96)</f>
        <v>0</v>
      </c>
    </row>
    <row r="97" spans="1:13" hidden="1" x14ac:dyDescent="0.35">
      <c r="A97" s="93" t="s">
        <v>81</v>
      </c>
      <c r="B97" s="114"/>
      <c r="C97" s="114"/>
      <c r="D97" s="114"/>
      <c r="E97" s="114"/>
      <c r="F97" s="114"/>
      <c r="G97" s="114"/>
      <c r="H97" s="114"/>
      <c r="I97" s="113"/>
      <c r="J97" s="114"/>
      <c r="K97" s="114"/>
      <c r="L97" s="114"/>
      <c r="M97" s="11">
        <f t="shared" si="4"/>
        <v>0</v>
      </c>
    </row>
    <row r="98" spans="1:13" hidden="1" x14ac:dyDescent="0.35">
      <c r="A98" s="93" t="s">
        <v>68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">
        <f t="shared" si="4"/>
        <v>0</v>
      </c>
    </row>
    <row r="99" spans="1:13" hidden="1" x14ac:dyDescent="0.35">
      <c r="A99" s="112" t="s">
        <v>103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">
        <f t="shared" si="4"/>
        <v>0</v>
      </c>
    </row>
    <row r="100" spans="1:13" hidden="1" x14ac:dyDescent="0.35">
      <c r="A100" s="93" t="s">
        <v>3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">
        <f t="shared" si="4"/>
        <v>0</v>
      </c>
    </row>
    <row r="101" spans="1:13" hidden="1" x14ac:dyDescent="0.35">
      <c r="A101" s="93" t="s">
        <v>4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">
        <f t="shared" si="4"/>
        <v>0</v>
      </c>
    </row>
    <row r="102" spans="1:13" hidden="1" x14ac:dyDescent="0.35">
      <c r="A102" s="93" t="s">
        <v>5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">
        <f t="shared" si="4"/>
        <v>0</v>
      </c>
    </row>
    <row r="103" spans="1:13" hidden="1" x14ac:dyDescent="0.35">
      <c r="A103" s="93" t="s">
        <v>138</v>
      </c>
      <c r="B103" s="114"/>
      <c r="C103" s="114"/>
      <c r="D103" s="114"/>
      <c r="E103" s="114"/>
      <c r="F103" s="114"/>
      <c r="G103" s="119"/>
      <c r="H103" s="114"/>
      <c r="I103" s="114"/>
      <c r="J103" s="114"/>
      <c r="K103" s="114"/>
      <c r="L103" s="114"/>
      <c r="M103" s="11">
        <f t="shared" si="4"/>
        <v>0</v>
      </c>
    </row>
    <row r="104" spans="1:13" hidden="1" x14ac:dyDescent="0.35">
      <c r="A104" s="93" t="s">
        <v>139</v>
      </c>
      <c r="B104" s="114"/>
      <c r="C104" s="120"/>
      <c r="D104" s="120"/>
      <c r="E104" s="114"/>
      <c r="F104" s="114"/>
      <c r="G104" s="114"/>
      <c r="H104" s="114"/>
      <c r="I104" s="114"/>
      <c r="J104" s="114"/>
      <c r="K104" s="114"/>
      <c r="L104" s="114"/>
      <c r="M104" s="11">
        <f t="shared" si="4"/>
        <v>0</v>
      </c>
    </row>
    <row r="105" spans="1:13" hidden="1" x14ac:dyDescent="0.35">
      <c r="A105" s="93" t="s">
        <v>140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">
        <f t="shared" si="4"/>
        <v>0</v>
      </c>
    </row>
    <row r="106" spans="1:13" hidden="1" x14ac:dyDescent="0.35">
      <c r="A106" s="93" t="s">
        <v>141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">
        <f t="shared" si="4"/>
        <v>0</v>
      </c>
    </row>
    <row r="107" spans="1:13" hidden="1" x14ac:dyDescent="0.35">
      <c r="A107" s="93" t="s">
        <v>142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">
        <f t="shared" si="4"/>
        <v>0</v>
      </c>
    </row>
    <row r="108" spans="1:13" ht="13.15" x14ac:dyDescent="0.4">
      <c r="A108" s="155" t="s">
        <v>176</v>
      </c>
      <c r="B108" s="24">
        <f>Detail!B105</f>
        <v>0</v>
      </c>
      <c r="C108" s="24">
        <f>Detail!C105</f>
        <v>0</v>
      </c>
      <c r="D108" s="24">
        <f>Detail!D105</f>
        <v>0</v>
      </c>
      <c r="E108" s="24">
        <f>Detail!E105</f>
        <v>0</v>
      </c>
      <c r="F108" s="24">
        <f>Detail!F105</f>
        <v>0</v>
      </c>
      <c r="G108" s="24">
        <f>Detail!G105</f>
        <v>0</v>
      </c>
      <c r="H108" s="24">
        <f>Detail!H105</f>
        <v>0</v>
      </c>
      <c r="I108" s="24">
        <f>Detail!I105</f>
        <v>0</v>
      </c>
      <c r="J108" s="24">
        <f>Detail!J105</f>
        <v>0</v>
      </c>
      <c r="K108" s="24">
        <f>Detail!K105</f>
        <v>0</v>
      </c>
      <c r="L108" s="24">
        <f>Detail!L105</f>
        <v>0</v>
      </c>
      <c r="M108" s="25">
        <f>SUM(B108:L108)</f>
        <v>0</v>
      </c>
    </row>
    <row r="109" spans="1:13" ht="13.15" hidden="1" x14ac:dyDescent="0.4">
      <c r="A109" s="60" t="s">
        <v>126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25">
        <f t="shared" ref="M109:M172" si="5">SUM(B109:L109)</f>
        <v>0</v>
      </c>
    </row>
    <row r="110" spans="1:13" ht="13.15" hidden="1" x14ac:dyDescent="0.4">
      <c r="A110" s="93" t="s">
        <v>2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25">
        <f t="shared" si="5"/>
        <v>0</v>
      </c>
    </row>
    <row r="111" spans="1:13" ht="13.15" hidden="1" x14ac:dyDescent="0.4">
      <c r="A111" s="93" t="s">
        <v>11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25">
        <f t="shared" si="5"/>
        <v>0</v>
      </c>
    </row>
    <row r="112" spans="1:13" ht="13.15" hidden="1" x14ac:dyDescent="0.4">
      <c r="A112" s="93" t="s">
        <v>66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25">
        <f t="shared" si="5"/>
        <v>0</v>
      </c>
    </row>
    <row r="113" spans="1:13" ht="13.15" hidden="1" x14ac:dyDescent="0.4">
      <c r="A113" s="93" t="s">
        <v>69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25">
        <f t="shared" si="5"/>
        <v>0</v>
      </c>
    </row>
    <row r="114" spans="1:13" ht="13.15" hidden="1" x14ac:dyDescent="0.4">
      <c r="A114" s="93" t="s">
        <v>9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25">
        <f t="shared" si="5"/>
        <v>0</v>
      </c>
    </row>
    <row r="115" spans="1:13" ht="13.15" hidden="1" x14ac:dyDescent="0.4">
      <c r="A115" s="93" t="s">
        <v>10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25">
        <f t="shared" si="5"/>
        <v>0</v>
      </c>
    </row>
    <row r="116" spans="1:13" ht="13.15" hidden="1" x14ac:dyDescent="0.4">
      <c r="A116" s="93" t="s">
        <v>76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25">
        <f t="shared" si="5"/>
        <v>0</v>
      </c>
    </row>
    <row r="117" spans="1:13" ht="13.15" hidden="1" x14ac:dyDescent="0.4">
      <c r="A117" s="94" t="s">
        <v>134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25">
        <f t="shared" si="5"/>
        <v>0</v>
      </c>
    </row>
    <row r="118" spans="1:13" ht="13.15" hidden="1" x14ac:dyDescent="0.4">
      <c r="A118" s="94" t="s">
        <v>135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25">
        <f t="shared" si="5"/>
        <v>0</v>
      </c>
    </row>
    <row r="119" spans="1:13" ht="13.15" hidden="1" x14ac:dyDescent="0.4">
      <c r="A119" s="94" t="s">
        <v>136</v>
      </c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25">
        <f t="shared" si="5"/>
        <v>0</v>
      </c>
    </row>
    <row r="120" spans="1:13" ht="13.15" hidden="1" x14ac:dyDescent="0.4">
      <c r="A120" s="94" t="s">
        <v>137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25">
        <f t="shared" si="5"/>
        <v>0</v>
      </c>
    </row>
    <row r="121" spans="1:13" ht="13.15" x14ac:dyDescent="0.4">
      <c r="A121" s="155" t="s">
        <v>175</v>
      </c>
      <c r="B121" s="24">
        <f>Detail!B117</f>
        <v>0</v>
      </c>
      <c r="C121" s="24">
        <f>Detail!C117</f>
        <v>0</v>
      </c>
      <c r="D121" s="24">
        <f>Detail!D117</f>
        <v>0</v>
      </c>
      <c r="E121" s="24">
        <f>Detail!E117</f>
        <v>0</v>
      </c>
      <c r="F121" s="24">
        <f>Detail!F117</f>
        <v>0</v>
      </c>
      <c r="G121" s="24">
        <f>Detail!G117</f>
        <v>0</v>
      </c>
      <c r="H121" s="24">
        <f>Detail!H117</f>
        <v>0</v>
      </c>
      <c r="I121" s="24">
        <f>Detail!I117</f>
        <v>0</v>
      </c>
      <c r="J121" s="24">
        <f>Detail!J117</f>
        <v>0</v>
      </c>
      <c r="K121" s="24">
        <f>Detail!K117</f>
        <v>0</v>
      </c>
      <c r="L121" s="24">
        <f>Detail!L117</f>
        <v>0</v>
      </c>
      <c r="M121" s="25">
        <f t="shared" si="5"/>
        <v>0</v>
      </c>
    </row>
    <row r="122" spans="1:13" ht="13.15" hidden="1" x14ac:dyDescent="0.4">
      <c r="A122" s="60" t="s">
        <v>83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25">
        <f t="shared" si="5"/>
        <v>0</v>
      </c>
    </row>
    <row r="123" spans="1:13" ht="13.15" hidden="1" x14ac:dyDescent="0.4">
      <c r="A123" s="93" t="s">
        <v>52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25">
        <f t="shared" si="5"/>
        <v>0</v>
      </c>
    </row>
    <row r="124" spans="1:13" ht="13.15" hidden="1" x14ac:dyDescent="0.4">
      <c r="A124" s="93" t="s">
        <v>89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25">
        <f t="shared" si="5"/>
        <v>0</v>
      </c>
    </row>
    <row r="125" spans="1:13" ht="13.15" hidden="1" x14ac:dyDescent="0.4">
      <c r="A125" s="93" t="s">
        <v>75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25">
        <f t="shared" si="5"/>
        <v>0</v>
      </c>
    </row>
    <row r="126" spans="1:13" ht="13.15" hidden="1" x14ac:dyDescent="0.4">
      <c r="A126" s="93" t="s">
        <v>97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25">
        <f t="shared" si="5"/>
        <v>0</v>
      </c>
    </row>
    <row r="127" spans="1:13" ht="13.15" hidden="1" x14ac:dyDescent="0.4">
      <c r="A127" s="93" t="s">
        <v>73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25">
        <f t="shared" si="5"/>
        <v>0</v>
      </c>
    </row>
    <row r="128" spans="1:13" ht="13.15" hidden="1" x14ac:dyDescent="0.4">
      <c r="A128" s="93" t="s">
        <v>130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25">
        <f t="shared" si="5"/>
        <v>0</v>
      </c>
    </row>
    <row r="129" spans="1:13" ht="13.15" hidden="1" x14ac:dyDescent="0.4">
      <c r="A129" s="93" t="s">
        <v>131</v>
      </c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25">
        <f t="shared" si="5"/>
        <v>0</v>
      </c>
    </row>
    <row r="130" spans="1:13" ht="13.15" hidden="1" x14ac:dyDescent="0.4">
      <c r="A130" s="93" t="s">
        <v>132</v>
      </c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25">
        <f t="shared" si="5"/>
        <v>0</v>
      </c>
    </row>
    <row r="131" spans="1:13" ht="13.15" hidden="1" x14ac:dyDescent="0.4">
      <c r="A131" s="93" t="s">
        <v>133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25">
        <f t="shared" si="5"/>
        <v>0</v>
      </c>
    </row>
    <row r="132" spans="1:13" ht="13.15" hidden="1" x14ac:dyDescent="0.4">
      <c r="A132" s="93" t="s">
        <v>146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25">
        <f t="shared" si="5"/>
        <v>0</v>
      </c>
    </row>
    <row r="133" spans="1:13" ht="13.15" x14ac:dyDescent="0.4">
      <c r="A133" s="155" t="s">
        <v>174</v>
      </c>
      <c r="B133" s="24">
        <f>Detail!B129</f>
        <v>5276.27</v>
      </c>
      <c r="C133" s="24">
        <f>Detail!C129</f>
        <v>0</v>
      </c>
      <c r="D133" s="24">
        <f>Detail!D129</f>
        <v>0</v>
      </c>
      <c r="E133" s="24">
        <f>Detail!E129</f>
        <v>0</v>
      </c>
      <c r="F133" s="24">
        <f>Detail!F129</f>
        <v>0</v>
      </c>
      <c r="G133" s="24">
        <f>Detail!G129</f>
        <v>0</v>
      </c>
      <c r="H133" s="24">
        <f>Detail!H129</f>
        <v>0</v>
      </c>
      <c r="I133" s="24">
        <f>Detail!I129</f>
        <v>0</v>
      </c>
      <c r="J133" s="24">
        <f>Detail!J129</f>
        <v>0</v>
      </c>
      <c r="K133" s="24">
        <f>Detail!K129</f>
        <v>0</v>
      </c>
      <c r="L133" s="24">
        <f>Detail!L129</f>
        <v>0</v>
      </c>
      <c r="M133" s="25">
        <f t="shared" si="5"/>
        <v>5276.27</v>
      </c>
    </row>
    <row r="134" spans="1:13" ht="13.15" hidden="1" x14ac:dyDescent="0.4">
      <c r="A134" s="60" t="s">
        <v>127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25">
        <f t="shared" si="5"/>
        <v>0</v>
      </c>
    </row>
    <row r="135" spans="1:13" ht="13.15" hidden="1" x14ac:dyDescent="0.4">
      <c r="A135" s="92" t="s">
        <v>59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25">
        <f t="shared" si="5"/>
        <v>0</v>
      </c>
    </row>
    <row r="136" spans="1:13" ht="13.15" hidden="1" x14ac:dyDescent="0.4">
      <c r="A136" s="112" t="s">
        <v>6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25">
        <f t="shared" si="5"/>
        <v>0</v>
      </c>
    </row>
    <row r="137" spans="1:13" ht="13.15" hidden="1" x14ac:dyDescent="0.4">
      <c r="A137" s="93" t="s">
        <v>63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25">
        <f t="shared" si="5"/>
        <v>0</v>
      </c>
    </row>
    <row r="138" spans="1:13" ht="13.15" hidden="1" x14ac:dyDescent="0.4">
      <c r="A138" s="93" t="s">
        <v>13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25">
        <f t="shared" si="5"/>
        <v>0</v>
      </c>
    </row>
    <row r="139" spans="1:13" ht="13.15" hidden="1" x14ac:dyDescent="0.4">
      <c r="A139" s="93" t="s">
        <v>12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25">
        <f t="shared" si="5"/>
        <v>0</v>
      </c>
    </row>
    <row r="140" spans="1:13" ht="13.15" hidden="1" x14ac:dyDescent="0.4">
      <c r="A140" s="93" t="s">
        <v>8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25">
        <f t="shared" si="5"/>
        <v>0</v>
      </c>
    </row>
    <row r="141" spans="1:13" ht="13.15" hidden="1" x14ac:dyDescent="0.4">
      <c r="A141" s="94" t="s">
        <v>74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25">
        <f t="shared" si="5"/>
        <v>0</v>
      </c>
    </row>
    <row r="142" spans="1:13" ht="13.15" hidden="1" x14ac:dyDescent="0.4">
      <c r="A142" s="93" t="s">
        <v>70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25">
        <f t="shared" si="5"/>
        <v>0</v>
      </c>
    </row>
    <row r="143" spans="1:13" ht="13.15" hidden="1" x14ac:dyDescent="0.4">
      <c r="A143" s="93" t="s">
        <v>7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25">
        <f t="shared" si="5"/>
        <v>0</v>
      </c>
    </row>
    <row r="144" spans="1:13" ht="13.15" hidden="1" x14ac:dyDescent="0.4">
      <c r="A144" s="93" t="s">
        <v>8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25">
        <f t="shared" si="5"/>
        <v>0</v>
      </c>
    </row>
    <row r="145" spans="1:13" ht="13.15" hidden="1" x14ac:dyDescent="0.4">
      <c r="A145" s="94" t="s">
        <v>104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25">
        <f t="shared" si="5"/>
        <v>0</v>
      </c>
    </row>
    <row r="146" spans="1:13" ht="13.15" hidden="1" x14ac:dyDescent="0.4">
      <c r="A146" s="94" t="s">
        <v>105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25">
        <f t="shared" si="5"/>
        <v>0</v>
      </c>
    </row>
    <row r="147" spans="1:13" ht="13.15" hidden="1" x14ac:dyDescent="0.4">
      <c r="A147" s="94" t="s">
        <v>106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25">
        <f t="shared" si="5"/>
        <v>0</v>
      </c>
    </row>
    <row r="148" spans="1:13" ht="13.15" hidden="1" x14ac:dyDescent="0.4">
      <c r="A148" s="94" t="s">
        <v>107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25">
        <f t="shared" si="5"/>
        <v>0</v>
      </c>
    </row>
    <row r="149" spans="1:13" ht="13.15" hidden="1" x14ac:dyDescent="0.4">
      <c r="A149" s="94" t="s">
        <v>108</v>
      </c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25">
        <f t="shared" si="5"/>
        <v>0</v>
      </c>
    </row>
    <row r="150" spans="1:13" ht="12.75" customHeight="1" x14ac:dyDescent="0.4">
      <c r="A150" s="155" t="s">
        <v>173</v>
      </c>
      <c r="B150" s="24">
        <f>Detail!B145</f>
        <v>1966.6</v>
      </c>
      <c r="C150" s="24">
        <f>Detail!C145</f>
        <v>0</v>
      </c>
      <c r="D150" s="24">
        <f>Detail!D145</f>
        <v>0</v>
      </c>
      <c r="E150" s="24">
        <f>Detail!E145</f>
        <v>0</v>
      </c>
      <c r="F150" s="24">
        <f>Detail!F145</f>
        <v>0</v>
      </c>
      <c r="G150" s="24">
        <f>Detail!G145</f>
        <v>0</v>
      </c>
      <c r="H150" s="24">
        <f>Detail!H145</f>
        <v>0</v>
      </c>
      <c r="I150" s="24">
        <f>Detail!I145</f>
        <v>0</v>
      </c>
      <c r="J150" s="24">
        <f>Detail!J145</f>
        <v>0</v>
      </c>
      <c r="K150" s="24">
        <f>Detail!K145</f>
        <v>0</v>
      </c>
      <c r="L150" s="24">
        <f>Detail!L145</f>
        <v>1966.6</v>
      </c>
      <c r="M150" s="25">
        <f t="shared" si="5"/>
        <v>3933.2</v>
      </c>
    </row>
    <row r="151" spans="1:13" ht="15" hidden="1" customHeight="1" x14ac:dyDescent="0.4">
      <c r="A151" s="60" t="s">
        <v>128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25">
        <f t="shared" si="5"/>
        <v>0</v>
      </c>
    </row>
    <row r="152" spans="1:13" ht="12.75" hidden="1" customHeight="1" x14ac:dyDescent="0.4">
      <c r="A152" s="92" t="s">
        <v>64</v>
      </c>
      <c r="B152" s="115"/>
      <c r="C152" s="115"/>
      <c r="D152" s="115"/>
      <c r="E152" s="115"/>
      <c r="F152" s="115"/>
      <c r="G152" s="115"/>
      <c r="H152" s="115"/>
      <c r="I152" s="115"/>
      <c r="J152" s="115"/>
      <c r="K152" s="116"/>
      <c r="L152" s="115"/>
      <c r="M152" s="25">
        <f t="shared" si="5"/>
        <v>0</v>
      </c>
    </row>
    <row r="153" spans="1:13" ht="12.75" hidden="1" customHeight="1" x14ac:dyDescent="0.4">
      <c r="A153" s="92" t="s">
        <v>162</v>
      </c>
      <c r="B153" s="137">
        <f>'Teacher Allowance'!D28</f>
        <v>0</v>
      </c>
      <c r="C153" s="137">
        <f>'Teacher Allowance'!E28</f>
        <v>0</v>
      </c>
      <c r="D153" s="137">
        <f>'Teacher Allowance'!F28</f>
        <v>0</v>
      </c>
      <c r="E153" s="137">
        <f>'Teacher Allowance'!G28</f>
        <v>0</v>
      </c>
      <c r="F153" s="137">
        <f>'Teacher Allowance'!H28</f>
        <v>0</v>
      </c>
      <c r="G153" s="137">
        <f>'Teacher Allowance'!I28</f>
        <v>0</v>
      </c>
      <c r="H153" s="137">
        <f>'Teacher Allowance'!J28</f>
        <v>0</v>
      </c>
      <c r="I153" s="137">
        <f>'Teacher Allowance'!K28</f>
        <v>0</v>
      </c>
      <c r="J153" s="137">
        <f>'Teacher Allowance'!L28</f>
        <v>0</v>
      </c>
      <c r="K153" s="137">
        <f>'Teacher Allowance'!M28</f>
        <v>0</v>
      </c>
      <c r="L153" s="137">
        <f>'Teacher Allowance'!N28</f>
        <v>0</v>
      </c>
      <c r="M153" s="25">
        <f t="shared" si="5"/>
        <v>0</v>
      </c>
    </row>
    <row r="154" spans="1:13" ht="12.75" hidden="1" customHeight="1" x14ac:dyDescent="0.4">
      <c r="A154" s="92" t="s">
        <v>115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6"/>
      <c r="L154" s="115"/>
      <c r="M154" s="25">
        <f t="shared" si="5"/>
        <v>0</v>
      </c>
    </row>
    <row r="155" spans="1:13" ht="12.75" hidden="1" customHeight="1" x14ac:dyDescent="0.4">
      <c r="A155" s="92" t="s">
        <v>116</v>
      </c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25">
        <f t="shared" si="5"/>
        <v>0</v>
      </c>
    </row>
    <row r="156" spans="1:13" ht="12.75" customHeight="1" x14ac:dyDescent="0.4">
      <c r="A156" s="155" t="s">
        <v>172</v>
      </c>
      <c r="B156" s="24">
        <f>Detail!B151</f>
        <v>0</v>
      </c>
      <c r="C156" s="24">
        <f>Detail!C151</f>
        <v>0</v>
      </c>
      <c r="D156" s="24">
        <f>Detail!D151</f>
        <v>0</v>
      </c>
      <c r="E156" s="24">
        <f>Detail!E151</f>
        <v>0</v>
      </c>
      <c r="F156" s="24">
        <f>Detail!F151</f>
        <v>0</v>
      </c>
      <c r="G156" s="24">
        <f>Detail!G151</f>
        <v>0</v>
      </c>
      <c r="H156" s="24">
        <f>Detail!H151</f>
        <v>0</v>
      </c>
      <c r="I156" s="24">
        <f>Detail!I151</f>
        <v>0</v>
      </c>
      <c r="J156" s="24">
        <f>Detail!J151</f>
        <v>0</v>
      </c>
      <c r="K156" s="24">
        <f>Detail!K151</f>
        <v>0</v>
      </c>
      <c r="L156" s="24">
        <f>Detail!L151</f>
        <v>0</v>
      </c>
      <c r="M156" s="25">
        <f t="shared" si="5"/>
        <v>0</v>
      </c>
    </row>
    <row r="157" spans="1:13" ht="15" hidden="1" customHeight="1" x14ac:dyDescent="0.4">
      <c r="A157" s="60" t="s">
        <v>129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25">
        <f t="shared" si="5"/>
        <v>0</v>
      </c>
    </row>
    <row r="158" spans="1:13" ht="12.75" hidden="1" customHeight="1" x14ac:dyDescent="0.4">
      <c r="A158" s="92" t="s">
        <v>65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25">
        <f t="shared" si="5"/>
        <v>0</v>
      </c>
    </row>
    <row r="159" spans="1:13" ht="12.75" hidden="1" customHeight="1" x14ac:dyDescent="0.4">
      <c r="A159" s="93" t="s">
        <v>37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25">
        <f t="shared" si="5"/>
        <v>0</v>
      </c>
    </row>
    <row r="160" spans="1:13" ht="12.75" hidden="1" customHeight="1" x14ac:dyDescent="0.4">
      <c r="A160" s="93" t="s">
        <v>30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25">
        <f t="shared" si="5"/>
        <v>0</v>
      </c>
    </row>
    <row r="161" spans="1:13" ht="12.75" hidden="1" customHeight="1" x14ac:dyDescent="0.4">
      <c r="A161" s="93" t="s">
        <v>67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25">
        <f t="shared" si="5"/>
        <v>0</v>
      </c>
    </row>
    <row r="162" spans="1:13" ht="12.75" hidden="1" customHeight="1" x14ac:dyDescent="0.4">
      <c r="A162" s="94" t="s">
        <v>117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25">
        <f t="shared" si="5"/>
        <v>0</v>
      </c>
    </row>
    <row r="163" spans="1:13" ht="12.75" hidden="1" customHeight="1" x14ac:dyDescent="0.4">
      <c r="A163" s="94" t="s">
        <v>118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25">
        <f t="shared" si="5"/>
        <v>0</v>
      </c>
    </row>
    <row r="164" spans="1:13" ht="12.75" hidden="1" customHeight="1" x14ac:dyDescent="0.4">
      <c r="A164" s="94" t="s">
        <v>119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25">
        <f t="shared" si="5"/>
        <v>0</v>
      </c>
    </row>
    <row r="165" spans="1:13" ht="12.75" customHeight="1" x14ac:dyDescent="0.4">
      <c r="A165" s="155" t="s">
        <v>170</v>
      </c>
      <c r="B165" s="24">
        <f>Detail!B160</f>
        <v>0.55000000000000004</v>
      </c>
      <c r="C165" s="24">
        <f>Detail!C160</f>
        <v>0</v>
      </c>
      <c r="D165" s="24">
        <f>Detail!D160</f>
        <v>0</v>
      </c>
      <c r="E165" s="24">
        <f>Detail!E160</f>
        <v>0</v>
      </c>
      <c r="F165" s="24">
        <f>Detail!F160</f>
        <v>0</v>
      </c>
      <c r="G165" s="24">
        <f>Detail!G160</f>
        <v>0</v>
      </c>
      <c r="H165" s="24">
        <f>Detail!H160</f>
        <v>0</v>
      </c>
      <c r="I165" s="24">
        <f>Detail!I160</f>
        <v>0</v>
      </c>
      <c r="J165" s="24">
        <f>Detail!J160</f>
        <v>0</v>
      </c>
      <c r="K165" s="24">
        <f>Detail!K160</f>
        <v>0</v>
      </c>
      <c r="L165" s="24">
        <f>Detail!L160</f>
        <v>0</v>
      </c>
      <c r="M165" s="25">
        <f t="shared" si="5"/>
        <v>0.55000000000000004</v>
      </c>
    </row>
    <row r="166" spans="1:13" ht="13.15" hidden="1" x14ac:dyDescent="0.4">
      <c r="A166" s="60" t="s">
        <v>143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25">
        <f t="shared" si="5"/>
        <v>0</v>
      </c>
    </row>
    <row r="167" spans="1:13" ht="13.15" hidden="1" x14ac:dyDescent="0.4">
      <c r="A167" s="92" t="s">
        <v>86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25">
        <f t="shared" si="5"/>
        <v>0</v>
      </c>
    </row>
    <row r="168" spans="1:13" ht="12.75" hidden="1" customHeight="1" x14ac:dyDescent="0.4">
      <c r="A168" s="93" t="s">
        <v>87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25">
        <f t="shared" si="5"/>
        <v>0</v>
      </c>
    </row>
    <row r="169" spans="1:13" ht="13.15" hidden="1" x14ac:dyDescent="0.4">
      <c r="A169" s="93" t="s">
        <v>14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25">
        <f t="shared" si="5"/>
        <v>0</v>
      </c>
    </row>
    <row r="170" spans="1:13" ht="13.15" hidden="1" x14ac:dyDescent="0.4">
      <c r="A170" s="93" t="s">
        <v>15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25">
        <f t="shared" si="5"/>
        <v>0</v>
      </c>
    </row>
    <row r="171" spans="1:13" ht="13.15" hidden="1" x14ac:dyDescent="0.4">
      <c r="A171" s="93" t="s">
        <v>67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25">
        <f t="shared" si="5"/>
        <v>0</v>
      </c>
    </row>
    <row r="172" spans="1:13" ht="13.15" hidden="1" x14ac:dyDescent="0.4">
      <c r="A172" s="93" t="s">
        <v>145</v>
      </c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25">
        <f t="shared" si="5"/>
        <v>0</v>
      </c>
    </row>
    <row r="173" spans="1:13" ht="13.15" hidden="1" x14ac:dyDescent="0.4">
      <c r="A173" s="93" t="s">
        <v>82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25">
        <f t="shared" ref="M173:M180" si="6">SUM(B173:L173)</f>
        <v>0</v>
      </c>
    </row>
    <row r="174" spans="1:13" ht="13.15" hidden="1" x14ac:dyDescent="0.4">
      <c r="A174" s="93" t="s">
        <v>71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25">
        <f t="shared" si="6"/>
        <v>0</v>
      </c>
    </row>
    <row r="175" spans="1:13" ht="13.15" hidden="1" x14ac:dyDescent="0.4">
      <c r="A175" s="92" t="s">
        <v>56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25">
        <f t="shared" si="6"/>
        <v>0</v>
      </c>
    </row>
    <row r="176" spans="1:13" ht="13.15" hidden="1" x14ac:dyDescent="0.4">
      <c r="A176" s="93" t="s">
        <v>94</v>
      </c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25">
        <f t="shared" si="6"/>
        <v>0</v>
      </c>
    </row>
    <row r="177" spans="1:13" ht="13.15" hidden="1" x14ac:dyDescent="0.4">
      <c r="A177" s="93" t="s">
        <v>122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25">
        <f t="shared" si="6"/>
        <v>0</v>
      </c>
    </row>
    <row r="178" spans="1:13" ht="13.15" hidden="1" x14ac:dyDescent="0.4">
      <c r="A178" s="93" t="s">
        <v>123</v>
      </c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25">
        <f t="shared" si="6"/>
        <v>0</v>
      </c>
    </row>
    <row r="179" spans="1:13" ht="13.15" hidden="1" x14ac:dyDescent="0.4">
      <c r="A179" s="93" t="s">
        <v>124</v>
      </c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25">
        <f t="shared" si="6"/>
        <v>0</v>
      </c>
    </row>
    <row r="180" spans="1:13" ht="13.15" x14ac:dyDescent="0.4">
      <c r="A180" s="156" t="s">
        <v>171</v>
      </c>
      <c r="B180" s="24">
        <f>Detail!B174</f>
        <v>0</v>
      </c>
      <c r="C180" s="24">
        <f>Detail!C174</f>
        <v>0</v>
      </c>
      <c r="D180" s="24">
        <f>Detail!D174</f>
        <v>0</v>
      </c>
      <c r="E180" s="24">
        <f>Detail!E174</f>
        <v>0</v>
      </c>
      <c r="F180" s="24">
        <f>Detail!F174</f>
        <v>0</v>
      </c>
      <c r="G180" s="24">
        <f>Detail!G174</f>
        <v>0</v>
      </c>
      <c r="H180" s="24">
        <f>Detail!H174</f>
        <v>0</v>
      </c>
      <c r="I180" s="24">
        <f>Detail!I174</f>
        <v>0</v>
      </c>
      <c r="J180" s="24">
        <f>Detail!J174</f>
        <v>0</v>
      </c>
      <c r="K180" s="24">
        <f>Detail!K174</f>
        <v>0</v>
      </c>
      <c r="L180" s="24">
        <f>Detail!L174</f>
        <v>0</v>
      </c>
      <c r="M180" s="25">
        <f t="shared" si="6"/>
        <v>0</v>
      </c>
    </row>
    <row r="181" spans="1:13" ht="13.15" x14ac:dyDescent="0.4">
      <c r="A181" s="18" t="s">
        <v>31</v>
      </c>
      <c r="B181" s="48">
        <f t="shared" ref="B181:M181" si="7">B108+B121+B133+B150+B156+B165+B180</f>
        <v>7243.420000000001</v>
      </c>
      <c r="C181" s="48">
        <f t="shared" si="7"/>
        <v>0</v>
      </c>
      <c r="D181" s="48">
        <f t="shared" si="7"/>
        <v>0</v>
      </c>
      <c r="E181" s="48">
        <f t="shared" si="7"/>
        <v>0</v>
      </c>
      <c r="F181" s="48">
        <f t="shared" si="7"/>
        <v>0</v>
      </c>
      <c r="G181" s="48">
        <f t="shared" si="7"/>
        <v>0</v>
      </c>
      <c r="H181" s="48">
        <f t="shared" si="7"/>
        <v>0</v>
      </c>
      <c r="I181" s="48">
        <f t="shared" si="7"/>
        <v>0</v>
      </c>
      <c r="J181" s="48">
        <f t="shared" si="7"/>
        <v>0</v>
      </c>
      <c r="K181" s="48">
        <f t="shared" si="7"/>
        <v>0</v>
      </c>
      <c r="L181" s="48">
        <f t="shared" si="7"/>
        <v>1966.6</v>
      </c>
      <c r="M181" s="48">
        <f t="shared" si="7"/>
        <v>9210.02</v>
      </c>
    </row>
    <row r="184" spans="1:13" x14ac:dyDescent="0.35">
      <c r="L184" s="2"/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workbookViewId="0">
      <selection activeCell="A30" sqref="A30"/>
    </sheetView>
  </sheetViews>
  <sheetFormatPr defaultRowHeight="12.75" x14ac:dyDescent="0.35"/>
  <cols>
    <col min="1" max="1" width="23.73046875" customWidth="1"/>
    <col min="2" max="2" width="11.73046875" customWidth="1"/>
    <col min="3" max="3" width="1.73046875" customWidth="1"/>
    <col min="15" max="15" width="10.53125" customWidth="1"/>
    <col min="16" max="16" width="10.265625" customWidth="1"/>
    <col min="18" max="18" width="10.265625" bestFit="1" customWidth="1"/>
  </cols>
  <sheetData>
    <row r="1" spans="1:16" ht="13.15" x14ac:dyDescent="0.4">
      <c r="A1" s="1" t="s">
        <v>144</v>
      </c>
      <c r="D1" s="1" t="s">
        <v>156</v>
      </c>
    </row>
    <row r="2" spans="1:16" ht="13.15" x14ac:dyDescent="0.4">
      <c r="A2" s="1" t="s">
        <v>57</v>
      </c>
    </row>
    <row r="3" spans="1:16" ht="13.15" x14ac:dyDescent="0.4">
      <c r="A3" s="1" t="s">
        <v>149</v>
      </c>
    </row>
    <row r="4" spans="1:16" ht="13.15" x14ac:dyDescent="0.4">
      <c r="A4" s="1"/>
    </row>
    <row r="5" spans="1:16" ht="13.15" x14ac:dyDescent="0.4">
      <c r="A5" s="30"/>
      <c r="B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1" t="s">
        <v>27</v>
      </c>
      <c r="P5" s="28"/>
    </row>
    <row r="6" spans="1:16" ht="13.15" x14ac:dyDescent="0.4">
      <c r="A6" s="29"/>
      <c r="B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3" t="s">
        <v>46</v>
      </c>
      <c r="P6" s="33" t="s">
        <v>42</v>
      </c>
    </row>
    <row r="7" spans="1:16" ht="13.15" x14ac:dyDescent="0.4">
      <c r="A7" s="34" t="s">
        <v>45</v>
      </c>
      <c r="B7" s="35" t="s">
        <v>29</v>
      </c>
      <c r="D7" s="45" t="s">
        <v>16</v>
      </c>
      <c r="E7" s="35" t="s">
        <v>17</v>
      </c>
      <c r="F7" s="35" t="s">
        <v>18</v>
      </c>
      <c r="G7" s="35" t="s">
        <v>19</v>
      </c>
      <c r="H7" s="35" t="s">
        <v>20</v>
      </c>
      <c r="I7" s="35" t="s">
        <v>21</v>
      </c>
      <c r="J7" s="35" t="s">
        <v>22</v>
      </c>
      <c r="K7" s="35" t="s">
        <v>23</v>
      </c>
      <c r="L7" s="35" t="s">
        <v>24</v>
      </c>
      <c r="M7" s="35" t="s">
        <v>25</v>
      </c>
      <c r="N7" s="35" t="s">
        <v>26</v>
      </c>
      <c r="O7" s="35" t="s">
        <v>44</v>
      </c>
      <c r="P7" s="35" t="s">
        <v>36</v>
      </c>
    </row>
    <row r="8" spans="1:16" x14ac:dyDescent="0.35">
      <c r="A8" s="17" t="s">
        <v>151</v>
      </c>
      <c r="B8" s="130">
        <v>0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82">
        <f>SUM(D8:N8)</f>
        <v>0</v>
      </c>
      <c r="P8" s="78">
        <f t="shared" ref="P8:P27" si="0">B8-O8</f>
        <v>0</v>
      </c>
    </row>
    <row r="9" spans="1:16" x14ac:dyDescent="0.35">
      <c r="A9" s="4" t="s">
        <v>150</v>
      </c>
      <c r="B9" s="130">
        <v>0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82">
        <f t="shared" ref="O9:O27" si="1">SUM(D9:N9)</f>
        <v>0</v>
      </c>
      <c r="P9" s="78">
        <f t="shared" si="0"/>
        <v>0</v>
      </c>
    </row>
    <row r="10" spans="1:16" x14ac:dyDescent="0.35">
      <c r="A10" s="4" t="s">
        <v>151</v>
      </c>
      <c r="B10" s="130">
        <v>0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82">
        <f t="shared" si="1"/>
        <v>0</v>
      </c>
      <c r="P10" s="78">
        <f t="shared" si="0"/>
        <v>0</v>
      </c>
    </row>
    <row r="11" spans="1:16" x14ac:dyDescent="0.35">
      <c r="A11" s="4" t="s">
        <v>150</v>
      </c>
      <c r="B11" s="130">
        <v>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82">
        <f t="shared" si="1"/>
        <v>0</v>
      </c>
      <c r="P11" s="78">
        <f t="shared" si="0"/>
        <v>0</v>
      </c>
    </row>
    <row r="12" spans="1:16" x14ac:dyDescent="0.35">
      <c r="A12" s="4" t="s">
        <v>152</v>
      </c>
      <c r="B12" s="130">
        <v>0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82">
        <f t="shared" si="1"/>
        <v>0</v>
      </c>
      <c r="P12" s="78">
        <f t="shared" si="0"/>
        <v>0</v>
      </c>
    </row>
    <row r="13" spans="1:16" x14ac:dyDescent="0.35">
      <c r="A13" s="4" t="s">
        <v>152</v>
      </c>
      <c r="B13" s="130">
        <v>0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82">
        <f t="shared" si="1"/>
        <v>0</v>
      </c>
      <c r="P13" s="78">
        <f t="shared" si="0"/>
        <v>0</v>
      </c>
    </row>
    <row r="14" spans="1:16" x14ac:dyDescent="0.35">
      <c r="A14" s="4" t="s">
        <v>152</v>
      </c>
      <c r="B14" s="130">
        <v>0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82">
        <f t="shared" si="1"/>
        <v>0</v>
      </c>
      <c r="P14" s="78">
        <f t="shared" si="0"/>
        <v>0</v>
      </c>
    </row>
    <row r="15" spans="1:16" x14ac:dyDescent="0.35">
      <c r="A15" s="4" t="s">
        <v>152</v>
      </c>
      <c r="B15" s="130">
        <v>0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82">
        <f t="shared" si="1"/>
        <v>0</v>
      </c>
      <c r="P15" s="78">
        <f t="shared" si="0"/>
        <v>0</v>
      </c>
    </row>
    <row r="16" spans="1:16" x14ac:dyDescent="0.35">
      <c r="A16" s="4" t="s">
        <v>153</v>
      </c>
      <c r="B16" s="130">
        <v>0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82">
        <f t="shared" si="1"/>
        <v>0</v>
      </c>
      <c r="P16" s="78">
        <f t="shared" si="0"/>
        <v>0</v>
      </c>
    </row>
    <row r="17" spans="1:20" x14ac:dyDescent="0.35">
      <c r="A17" s="4" t="s">
        <v>153</v>
      </c>
      <c r="B17" s="130">
        <v>0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82">
        <f t="shared" si="1"/>
        <v>0</v>
      </c>
      <c r="P17" s="78">
        <f t="shared" si="0"/>
        <v>0</v>
      </c>
    </row>
    <row r="18" spans="1:20" x14ac:dyDescent="0.35">
      <c r="A18" s="4" t="s">
        <v>153</v>
      </c>
      <c r="B18" s="130">
        <v>0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82">
        <f t="shared" si="1"/>
        <v>0</v>
      </c>
      <c r="P18" s="78">
        <f t="shared" si="0"/>
        <v>0</v>
      </c>
    </row>
    <row r="19" spans="1:20" x14ac:dyDescent="0.35">
      <c r="A19" s="4" t="s">
        <v>153</v>
      </c>
      <c r="B19" s="130">
        <v>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82">
        <f t="shared" si="1"/>
        <v>0</v>
      </c>
      <c r="P19" s="78">
        <f t="shared" si="0"/>
        <v>0</v>
      </c>
    </row>
    <row r="20" spans="1:20" x14ac:dyDescent="0.35">
      <c r="A20" s="4" t="s">
        <v>154</v>
      </c>
      <c r="B20" s="130">
        <v>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82">
        <f t="shared" si="1"/>
        <v>0</v>
      </c>
      <c r="P20" s="78">
        <f t="shared" si="0"/>
        <v>0</v>
      </c>
    </row>
    <row r="21" spans="1:20" x14ac:dyDescent="0.35">
      <c r="A21" s="4" t="s">
        <v>154</v>
      </c>
      <c r="B21" s="130">
        <v>0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82">
        <f t="shared" si="1"/>
        <v>0</v>
      </c>
      <c r="P21" s="78">
        <f t="shared" si="0"/>
        <v>0</v>
      </c>
    </row>
    <row r="22" spans="1:20" x14ac:dyDescent="0.35">
      <c r="A22" s="4" t="s">
        <v>154</v>
      </c>
      <c r="B22" s="130">
        <v>0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82">
        <f t="shared" si="1"/>
        <v>0</v>
      </c>
      <c r="P22" s="78">
        <f t="shared" si="0"/>
        <v>0</v>
      </c>
    </row>
    <row r="23" spans="1:20" x14ac:dyDescent="0.35">
      <c r="A23" s="4" t="s">
        <v>154</v>
      </c>
      <c r="B23" s="130">
        <v>0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82">
        <f t="shared" si="1"/>
        <v>0</v>
      </c>
      <c r="P23" s="78">
        <f t="shared" si="0"/>
        <v>0</v>
      </c>
    </row>
    <row r="24" spans="1:20" x14ac:dyDescent="0.35">
      <c r="A24" s="4" t="s">
        <v>155</v>
      </c>
      <c r="B24" s="130">
        <v>0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82">
        <f t="shared" si="1"/>
        <v>0</v>
      </c>
      <c r="P24" s="78">
        <f t="shared" si="0"/>
        <v>0</v>
      </c>
    </row>
    <row r="25" spans="1:20" x14ac:dyDescent="0.35">
      <c r="A25" s="4" t="s">
        <v>155</v>
      </c>
      <c r="B25" s="130">
        <v>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82">
        <f t="shared" si="1"/>
        <v>0</v>
      </c>
      <c r="P25" s="78">
        <f t="shared" si="0"/>
        <v>0</v>
      </c>
    </row>
    <row r="26" spans="1:20" x14ac:dyDescent="0.35">
      <c r="A26" s="4" t="s">
        <v>155</v>
      </c>
      <c r="B26" s="130">
        <v>0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82">
        <f t="shared" si="1"/>
        <v>0</v>
      </c>
      <c r="P26" s="78">
        <f t="shared" si="0"/>
        <v>0</v>
      </c>
    </row>
    <row r="27" spans="1:20" x14ac:dyDescent="0.35">
      <c r="A27" s="4" t="s">
        <v>155</v>
      </c>
      <c r="B27" s="130">
        <v>0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82">
        <f t="shared" si="1"/>
        <v>0</v>
      </c>
      <c r="P27" s="78">
        <f t="shared" si="0"/>
        <v>0</v>
      </c>
    </row>
    <row r="28" spans="1:20" ht="13.5" thickBot="1" x14ac:dyDescent="0.45">
      <c r="A28" s="37" t="s">
        <v>43</v>
      </c>
      <c r="B28" s="26">
        <f>SUM(B8:B27)</f>
        <v>0</v>
      </c>
      <c r="D28" s="26">
        <f t="shared" ref="D28:N28" si="2">SUM(D8:D26)</f>
        <v>0</v>
      </c>
      <c r="E28" s="26">
        <f t="shared" si="2"/>
        <v>0</v>
      </c>
      <c r="F28" s="26">
        <f t="shared" si="2"/>
        <v>0</v>
      </c>
      <c r="G28" s="26">
        <f t="shared" si="2"/>
        <v>0</v>
      </c>
      <c r="H28" s="26">
        <f t="shared" si="2"/>
        <v>0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L28" s="26">
        <f t="shared" si="2"/>
        <v>0</v>
      </c>
      <c r="M28" s="26">
        <f t="shared" si="2"/>
        <v>0</v>
      </c>
      <c r="N28" s="26">
        <f t="shared" si="2"/>
        <v>0</v>
      </c>
      <c r="O28" s="26">
        <f>SUM(O8:O27)</f>
        <v>0</v>
      </c>
      <c r="P28" s="79">
        <f>SUM(P8:P27)</f>
        <v>0</v>
      </c>
    </row>
    <row r="29" spans="1:20" ht="13.5" thickTop="1" x14ac:dyDescent="0.4">
      <c r="A29" s="51"/>
      <c r="B29" s="59"/>
    </row>
    <row r="31" spans="1:20" ht="13.15" x14ac:dyDescent="0.4">
      <c r="T31" s="59"/>
    </row>
    <row r="33" spans="13:13" x14ac:dyDescent="0.35">
      <c r="M33" s="80" t="s">
        <v>72</v>
      </c>
    </row>
    <row r="35" spans="13:13" hidden="1" x14ac:dyDescent="0.35"/>
    <row r="36" spans="13:13" hidden="1" x14ac:dyDescent="0.35"/>
    <row r="37" spans="13:13" hidden="1" x14ac:dyDescent="0.35"/>
    <row r="38" spans="13:13" hidden="1" x14ac:dyDescent="0.35"/>
    <row r="39" spans="13:13" hidden="1" x14ac:dyDescent="0.35"/>
    <row r="40" spans="13:13" hidden="1" x14ac:dyDescent="0.35"/>
    <row r="41" spans="13:13" hidden="1" x14ac:dyDescent="0.35"/>
    <row r="42" spans="13:13" hidden="1" x14ac:dyDescent="0.35"/>
    <row r="43" spans="13:13" hidden="1" x14ac:dyDescent="0.35"/>
    <row r="44" spans="13:13" hidden="1" x14ac:dyDescent="0.35"/>
    <row r="45" spans="13:13" hidden="1" x14ac:dyDescent="0.35"/>
    <row r="46" spans="13:13" hidden="1" x14ac:dyDescent="0.35"/>
    <row r="47" spans="13:13" hidden="1" x14ac:dyDescent="0.35"/>
    <row r="48" spans="13:13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</sheetData>
  <phoneticPr fontId="0" type="noConversion"/>
  <printOptions horizontalCentered="1" verticalCentered="1" gridLines="1"/>
  <pageMargins left="0.5" right="0.5" top="0.25" bottom="0.25" header="0.5" footer="0.5"/>
  <pageSetup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Fundraising</vt:lpstr>
      <vt:lpstr>Detail</vt:lpstr>
      <vt:lpstr>Budgeted Expenses</vt:lpstr>
      <vt:lpstr>MCC IRS</vt:lpstr>
      <vt:lpstr>Teacher Allowance</vt:lpstr>
      <vt:lpstr>'Budgeted Expenses'!Print_Area</vt:lpstr>
      <vt:lpstr>Detail!Print_Area</vt:lpstr>
      <vt:lpstr>Detail!Print_Titles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Gabby</dc:creator>
  <cp:lastModifiedBy>Suzy Dowell</cp:lastModifiedBy>
  <cp:lastPrinted>2016-09-08T20:59:48Z</cp:lastPrinted>
  <dcterms:created xsi:type="dcterms:W3CDTF">2005-10-27T01:39:07Z</dcterms:created>
  <dcterms:modified xsi:type="dcterms:W3CDTF">2016-09-08T21:23:44Z</dcterms:modified>
</cp:coreProperties>
</file>